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GU-Matalam FS 2024\9999_(FDP)Full Disclosure Policy Board 2024\3Q\"/>
    </mc:Choice>
  </mc:AlternateContent>
  <bookViews>
    <workbookView xWindow="0" yWindow="0" windowWidth="28800" windowHeight="12585"/>
  </bookViews>
  <sheets>
    <sheet name="LDRRMF" sheetId="1" r:id="rId1"/>
  </sheets>
  <definedNames>
    <definedName name="_xlnm._FilterDatabase" localSheetId="0" hidden="1">LDRRMF!#REF!</definedName>
    <definedName name="_xlnm.Print_Area" localSheetId="0">LDRRMF!$A$1:$I$73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I64" i="1" l="1"/>
  <c r="H64" i="1"/>
  <c r="G22" i="1" l="1"/>
  <c r="C14" i="1"/>
  <c r="C23" i="1" s="1"/>
  <c r="H23" i="1"/>
  <c r="E63" i="1" l="1"/>
  <c r="E14" i="1"/>
  <c r="E23" i="1" s="1"/>
  <c r="D14" i="1"/>
  <c r="B14" i="1"/>
  <c r="I14" i="1" s="1"/>
</calcChain>
</file>

<file path=xl/sharedStrings.xml><?xml version="1.0" encoding="utf-8"?>
<sst xmlns="http://schemas.openxmlformats.org/spreadsheetml/2006/main" count="65" uniqueCount="62">
  <si>
    <t>FDP Form 8- Local Disaster Risk Reduction and Management Fund Utilization</t>
  </si>
  <si>
    <t>(Commission on Audit Form)</t>
  </si>
  <si>
    <t>LOCAL DISASTER RISK REDUCTION AND MANAGEMENT FUND UTILIZATION REPORT</t>
  </si>
  <si>
    <r>
      <rPr>
        <i/>
        <sz val="12"/>
        <color indexed="8"/>
        <rFont val="Calibri"/>
        <family val="2"/>
      </rPr>
      <t xml:space="preserve">REGION:    </t>
    </r>
    <r>
      <rPr>
        <b/>
        <i/>
        <sz val="12"/>
        <color indexed="8"/>
        <rFont val="Calibri"/>
        <family val="2"/>
      </rPr>
      <t xml:space="preserve">XII - SOCCSKSARGEN        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CALENDAR YEAR:      </t>
    </r>
    <r>
      <rPr>
        <b/>
        <i/>
        <sz val="12"/>
        <color indexed="8"/>
        <rFont val="Calibri"/>
        <family val="2"/>
      </rPr>
      <t>2024</t>
    </r>
  </si>
  <si>
    <r>
      <rPr>
        <i/>
        <sz val="12"/>
        <color indexed="8"/>
        <rFont val="Calibri"/>
        <family val="2"/>
      </rPr>
      <t xml:space="preserve">PROVINCE:    </t>
    </r>
    <r>
      <rPr>
        <b/>
        <i/>
        <sz val="12"/>
        <color indexed="8"/>
        <rFont val="Calibri"/>
        <family val="2"/>
      </rPr>
      <t xml:space="preserve">COTABATO PROVINCE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QUARTER:   </t>
    </r>
    <r>
      <rPr>
        <b/>
        <i/>
        <sz val="12"/>
        <color indexed="8"/>
        <rFont val="Calibri"/>
        <family val="2"/>
      </rPr>
      <t xml:space="preserve">               3</t>
    </r>
  </si>
  <si>
    <r>
      <rPr>
        <i/>
        <sz val="12"/>
        <color indexed="8"/>
        <rFont val="Calibri"/>
        <family val="2"/>
      </rPr>
      <t xml:space="preserve">CITY/MUNICIPALITY:     </t>
    </r>
    <r>
      <rPr>
        <b/>
        <i/>
        <sz val="12"/>
        <color indexed="8"/>
        <rFont val="Calibri"/>
        <family val="2"/>
      </rPr>
      <t>MATALAM</t>
    </r>
  </si>
  <si>
    <t>PARTICULARS</t>
  </si>
  <si>
    <t>Quick Response Fund</t>
  </si>
  <si>
    <t>NDRRMF</t>
  </si>
  <si>
    <t>From Other Sources</t>
  </si>
  <si>
    <t>Total</t>
  </si>
  <si>
    <t>MOOE</t>
  </si>
  <si>
    <t>CO</t>
  </si>
  <si>
    <t>A. Sources of Funds</t>
  </si>
  <si>
    <t xml:space="preserve">    Current Appropriations</t>
  </si>
  <si>
    <t xml:space="preserve">    Continuing Appropriations</t>
  </si>
  <si>
    <t xml:space="preserve">          CY 2022</t>
  </si>
  <si>
    <t xml:space="preserve">          CY 2022 Reprogramming</t>
  </si>
  <si>
    <t xml:space="preserve">          CY 2020</t>
  </si>
  <si>
    <t xml:space="preserve">    Initial Deposit</t>
  </si>
  <si>
    <t xml:space="preserve">    Interest Income</t>
  </si>
  <si>
    <t xml:space="preserve">    Transfers/Grants from General Fund Proper and Other Sources</t>
  </si>
  <si>
    <t xml:space="preserve">    Total Funds Available</t>
  </si>
  <si>
    <t>B. Utilization</t>
  </si>
  <si>
    <t xml:space="preserve">    Calendar Year 2024 (Current Appropriations)</t>
  </si>
  <si>
    <t>A.  Quick Response Fund</t>
  </si>
  <si>
    <t>B.  Mitigation Fund</t>
  </si>
  <si>
    <t xml:space="preserve">          Construction/Rehabilitation of Flood Control Structure &amp; Facilities</t>
  </si>
  <si>
    <t xml:space="preserve">          Cleaning/Desilting/Dredging and Re-Channeling of Canals, Creeks &amp; Rivers</t>
  </si>
  <si>
    <t xml:space="preserve">          Capability Development</t>
  </si>
  <si>
    <t xml:space="preserve">          Conduct Meetings and Attend Trainings on Disaster Preparedness and Any other DRR Related Activities</t>
  </si>
  <si>
    <t xml:space="preserve">          Attend responders Summit and Simulation Exercises at Various Level to Test Plans Capacity and Skills</t>
  </si>
  <si>
    <t xml:space="preserve">         Conduct Pre-Disaster Risk Assessment (PDRA), Rapid Disaster Analysis &amp; Needs Assessment (RDANA) and other DRR activities</t>
  </si>
  <si>
    <t xml:space="preserve">         Information, Education and Campaign</t>
  </si>
  <si>
    <t xml:space="preserve">         Development of Standard Procedure for Emergency Operation Center (EOC)</t>
  </si>
  <si>
    <t xml:space="preserve">        Prepositioning/Stockpiling of basic emergency supplies (Food and Non-Food Item)</t>
  </si>
  <si>
    <t xml:space="preserve">     Acquisition of Disaster Equipment/Supplies</t>
  </si>
  <si>
    <t>DISASTER RESPONSE</t>
  </si>
  <si>
    <t xml:space="preserve">         Procurement of Emergency Medical Supplies, Medicines and Eqpt</t>
  </si>
  <si>
    <t>DISASTER REHABILITATION AND RECOVERY</t>
  </si>
  <si>
    <t xml:space="preserve">         Provision of Livelihood/Financial Assistance to Victims in Crisis Situation Related to Any Disaster</t>
  </si>
  <si>
    <t xml:space="preserve">         Provision of Financial Assistance to Farmers Affected with Animal-Related Diseases Outbreak</t>
  </si>
  <si>
    <t xml:space="preserve">   CY 2023</t>
  </si>
  <si>
    <t xml:space="preserve">         A.  Quick Response Fund</t>
  </si>
  <si>
    <t xml:space="preserve">         B.  Mitigation Fund</t>
  </si>
  <si>
    <t xml:space="preserve">      Capability Development</t>
  </si>
  <si>
    <t xml:space="preserve">     Procurement of Construction Materials Assistance</t>
  </si>
  <si>
    <t xml:space="preserve">        Acquisition of Disaster Equipment</t>
  </si>
  <si>
    <t xml:space="preserve">        Construction of Facilities of Rivers/Creeks for Flood Control</t>
  </si>
  <si>
    <t xml:space="preserve">        Capability Development</t>
  </si>
  <si>
    <r>
      <t xml:space="preserve">        Support to Rubber Leaf Fall Diseases </t>
    </r>
    <r>
      <rPr>
        <i/>
        <sz val="9"/>
        <rFont val="Arial"/>
        <family val="2"/>
      </rPr>
      <t>(Pestalotiopsis)</t>
    </r>
  </si>
  <si>
    <t>Calendar Year 2022</t>
  </si>
  <si>
    <t xml:space="preserve">        Prepositioning/Stockpiling of basic emergency supplies </t>
  </si>
  <si>
    <t xml:space="preserve">           (Food and Non-Food Item)</t>
  </si>
  <si>
    <t xml:space="preserve">    Total Utilization of LDRRMF </t>
  </si>
  <si>
    <t xml:space="preserve">    LDRRMF Unutilized Balance</t>
  </si>
  <si>
    <t>We hereby certify that we have reviewed the contents and hereby attest to the veracity and  correctness of data or information contained in this document.</t>
  </si>
  <si>
    <t>LERIO D. MIGUEL, CPA</t>
  </si>
  <si>
    <t xml:space="preserve">   Municipal Accountant</t>
  </si>
  <si>
    <t xml:space="preserve">          CY 2023</t>
  </si>
  <si>
    <t>Mitigation Fund (70%)</t>
  </si>
  <si>
    <t>From Other LGUs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</si>
</sst>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%"/>
  </numFmts>
  <fonts count="2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b/>
      <sz val="8"/>
      <name val="Arial"/>
      <family val="2"/>
    </font>
    <font>
      <sz val="9"/>
      <color theme="0" tint="-0.14999847407452621"/>
      <name val="Arial"/>
      <family val="2"/>
    </font>
    <font>
      <b/>
      <sz val="9"/>
      <color theme="0" tint="-0.1499984740745262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9"/>
      <name val="Arial Black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112">
    <xf numFmtId="0" fontId="0" fillId="0" borderId="0" xfId="0"/>
    <xf numFmtId="43" fontId="2" fillId="0" borderId="4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4" fillId="0" borderId="7" xfId="1" applyFont="1" applyFill="1" applyBorder="1" applyAlignment="1"/>
    <xf numFmtId="43" fontId="4" fillId="0" borderId="7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7" xfId="0" applyFont="1" applyFill="1" applyBorder="1" applyAlignment="1">
      <alignment vertical="center"/>
    </xf>
    <xf numFmtId="43" fontId="2" fillId="0" borderId="7" xfId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43" fontId="2" fillId="0" borderId="7" xfId="1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43" fontId="16" fillId="0" borderId="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7" xfId="1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/>
    </xf>
    <xf numFmtId="43" fontId="4" fillId="0" borderId="4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9" fontId="8" fillId="0" borderId="1" xfId="0" applyNumberFormat="1" applyFont="1" applyFill="1" applyBorder="1" applyAlignment="1">
      <alignment horizontal="center"/>
    </xf>
    <xf numFmtId="9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7" xfId="0" applyFont="1" applyFill="1" applyBorder="1"/>
    <xf numFmtId="43" fontId="9" fillId="0" borderId="4" xfId="1" applyFont="1" applyFill="1" applyBorder="1" applyAlignment="1">
      <alignment horizontal="center" vertical="center"/>
    </xf>
    <xf numFmtId="43" fontId="9" fillId="0" borderId="7" xfId="0" applyNumberFormat="1" applyFont="1" applyFill="1" applyBorder="1"/>
    <xf numFmtId="164" fontId="10" fillId="0" borderId="7" xfId="2" applyNumberFormat="1" applyFont="1" applyFill="1" applyBorder="1"/>
    <xf numFmtId="0" fontId="2" fillId="0" borderId="7" xfId="0" applyFont="1" applyFill="1" applyBorder="1"/>
    <xf numFmtId="4" fontId="2" fillId="0" borderId="7" xfId="0" applyNumberFormat="1" applyFont="1" applyFill="1" applyBorder="1"/>
    <xf numFmtId="43" fontId="4" fillId="0" borderId="7" xfId="0" applyNumberFormat="1" applyFont="1" applyFill="1" applyBorder="1"/>
    <xf numFmtId="0" fontId="4" fillId="0" borderId="7" xfId="0" applyFont="1" applyFill="1" applyBorder="1" applyAlignment="1">
      <alignment horizontal="left" vertical="center"/>
    </xf>
    <xf numFmtId="43" fontId="4" fillId="0" borderId="7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3" fontId="4" fillId="0" borderId="4" xfId="1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43" fontId="12" fillId="0" borderId="7" xfId="0" applyNumberFormat="1" applyFont="1" applyFill="1" applyBorder="1" applyAlignment="1">
      <alignment horizontal="center" vertical="center"/>
    </xf>
    <xf numFmtId="43" fontId="4" fillId="0" borderId="7" xfId="0" applyNumberFormat="1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center"/>
    </xf>
    <xf numFmtId="0" fontId="13" fillId="0" borderId="4" xfId="0" quotePrefix="1" applyFont="1" applyFill="1" applyBorder="1" applyAlignment="1">
      <alignment horizontal="left"/>
    </xf>
    <xf numFmtId="0" fontId="14" fillId="0" borderId="7" xfId="0" applyFont="1" applyFill="1" applyBorder="1" applyAlignment="1">
      <alignment horizontal="center"/>
    </xf>
    <xf numFmtId="0" fontId="14" fillId="0" borderId="7" xfId="0" quotePrefix="1" applyFont="1" applyFill="1" applyBorder="1" applyAlignment="1">
      <alignment horizontal="center"/>
    </xf>
    <xf numFmtId="0" fontId="15" fillId="0" borderId="4" xfId="0" quotePrefix="1" applyFont="1" applyFill="1" applyBorder="1" applyAlignment="1">
      <alignment horizontal="left"/>
    </xf>
    <xf numFmtId="43" fontId="16" fillId="0" borderId="7" xfId="0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5" fillId="0" borderId="4" xfId="0" quotePrefix="1" applyFont="1" applyFill="1" applyBorder="1" applyAlignment="1">
      <alignment horizontal="left" vertical="center" wrapText="1"/>
    </xf>
    <xf numFmtId="0" fontId="15" fillId="0" borderId="7" xfId="0" quotePrefix="1" applyFont="1" applyFill="1" applyBorder="1" applyAlignment="1">
      <alignment horizontal="left"/>
    </xf>
    <xf numFmtId="43" fontId="4" fillId="0" borderId="7" xfId="1" quotePrefix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1" fillId="0" borderId="4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4" fillId="0" borderId="7" xfId="1" quotePrefix="1" applyFont="1" applyFill="1" applyBorder="1" applyAlignment="1">
      <alignment horizontal="left" vertical="center"/>
    </xf>
    <xf numFmtId="43" fontId="16" fillId="0" borderId="4" xfId="1" applyFont="1" applyFill="1" applyBorder="1" applyAlignment="1">
      <alignment horizontal="left" vertical="center"/>
    </xf>
    <xf numFmtId="43" fontId="2" fillId="0" borderId="0" xfId="1" applyFont="1" applyFill="1"/>
    <xf numFmtId="0" fontId="17" fillId="0" borderId="7" xfId="0" quotePrefix="1" applyFont="1" applyFill="1" applyBorder="1" applyAlignment="1">
      <alignment horizontal="left"/>
    </xf>
    <xf numFmtId="43" fontId="2" fillId="0" borderId="4" xfId="1" quotePrefix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8" xfId="0" quotePrefix="1" applyFont="1" applyFill="1" applyBorder="1"/>
    <xf numFmtId="0" fontId="9" fillId="0" borderId="0" xfId="0" applyFont="1" applyFill="1" applyAlignment="1">
      <alignment horizontal="center" vertical="center"/>
    </xf>
    <xf numFmtId="0" fontId="18" fillId="0" borderId="7" xfId="0" applyFont="1" applyFill="1" applyBorder="1"/>
    <xf numFmtId="43" fontId="12" fillId="0" borderId="7" xfId="1" applyNumberFormat="1" applyFont="1" applyFill="1" applyBorder="1" applyAlignment="1">
      <alignment horizontal="center"/>
    </xf>
    <xf numFmtId="43" fontId="12" fillId="0" borderId="7" xfId="1" applyFont="1" applyFill="1" applyBorder="1"/>
    <xf numFmtId="0" fontId="11" fillId="0" borderId="0" xfId="0" applyFont="1" applyFill="1" applyBorder="1" applyAlignment="1"/>
    <xf numFmtId="43" fontId="1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9" fillId="0" borderId="0" xfId="3" applyFont="1" applyFill="1" applyAlignment="1">
      <alignment horizontal="center"/>
    </xf>
    <xf numFmtId="43" fontId="2" fillId="0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/>
    <xf numFmtId="0" fontId="2" fillId="0" borderId="3" xfId="0" applyFont="1" applyFill="1" applyBorder="1" applyAlignment="1">
      <alignment vertical="center"/>
    </xf>
    <xf numFmtId="43" fontId="4" fillId="0" borderId="4" xfId="1" applyFont="1" applyFill="1" applyBorder="1" applyAlignment="1"/>
    <xf numFmtId="43" fontId="4" fillId="0" borderId="4" xfId="1" quotePrefix="1" applyFont="1" applyFill="1" applyBorder="1" applyAlignment="1">
      <alignment horizontal="left" vertical="center"/>
    </xf>
    <xf numFmtId="0" fontId="22" fillId="0" borderId="9" xfId="0" applyFont="1" applyFill="1" applyBorder="1"/>
    <xf numFmtId="43" fontId="22" fillId="0" borderId="9" xfId="1" applyFont="1" applyFill="1" applyBorder="1"/>
    <xf numFmtId="43" fontId="22" fillId="0" borderId="9" xfId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43" fontId="24" fillId="0" borderId="0" xfId="0" applyNumberFormat="1" applyFont="1" applyFill="1" applyBorder="1" applyAlignment="1"/>
    <xf numFmtId="43" fontId="23" fillId="0" borderId="0" xfId="1" applyFont="1" applyFill="1" applyBorder="1"/>
    <xf numFmtId="43" fontId="23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16" fillId="0" borderId="4" xfId="1" applyFont="1" applyFill="1" applyBorder="1" applyAlignment="1">
      <alignment horizontal="center" vertical="center"/>
    </xf>
    <xf numFmtId="43" fontId="16" fillId="0" borderId="8" xfId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43" fontId="4" fillId="0" borderId="4" xfId="1" applyFont="1" applyFill="1" applyBorder="1" applyAlignment="1">
      <alignment horizontal="center" vertical="center"/>
    </xf>
    <xf numFmtId="43" fontId="4" fillId="0" borderId="8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1</xdr:row>
      <xdr:rowOff>85725</xdr:rowOff>
    </xdr:from>
    <xdr:to>
      <xdr:col>0</xdr:col>
      <xdr:colOff>2581275</xdr:colOff>
      <xdr:row>5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38125"/>
          <a:ext cx="10858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800100</xdr:colOff>
      <xdr:row>2</xdr:row>
      <xdr:rowOff>66675</xdr:rowOff>
    </xdr:from>
    <xdr:to>
      <xdr:col>7</xdr:col>
      <xdr:colOff>619125</xdr:colOff>
      <xdr:row>4</xdr:row>
      <xdr:rowOff>161925</xdr:rowOff>
    </xdr:to>
    <xdr:pic>
      <xdr:nvPicPr>
        <xdr:cNvPr id="3" name="Picture 3" descr="No photo description available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371475"/>
          <a:ext cx="1771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72"/>
  <sheetViews>
    <sheetView tabSelected="1" topLeftCell="A53" zoomScale="115" zoomScaleNormal="115" workbookViewId="0">
      <selection activeCell="I64" sqref="I64"/>
    </sheetView>
  </sheetViews>
  <sheetFormatPr defaultRowHeight="12" outlineLevelRow="1" x14ac:dyDescent="0.2"/>
  <cols>
    <col min="1" max="1" width="58.7109375" style="10" customWidth="1"/>
    <col min="2" max="2" width="16.85546875" style="10" customWidth="1"/>
    <col min="3" max="3" width="15.85546875" style="10" customWidth="1"/>
    <col min="4" max="5" width="16.7109375" style="10" customWidth="1"/>
    <col min="6" max="6" width="14.5703125" style="10" customWidth="1"/>
    <col min="7" max="7" width="14.7109375" style="10" customWidth="1"/>
    <col min="8" max="9" width="16.42578125" style="10" customWidth="1"/>
    <col min="10" max="16384" width="9.140625" style="10"/>
  </cols>
  <sheetData>
    <row r="2" spans="1:9" x14ac:dyDescent="0.2">
      <c r="A2" s="10" t="s">
        <v>0</v>
      </c>
    </row>
    <row r="3" spans="1:9" x14ac:dyDescent="0.2">
      <c r="A3" s="10" t="s">
        <v>1</v>
      </c>
    </row>
    <row r="4" spans="1:9" ht="27" customHeight="1" x14ac:dyDescent="0.3">
      <c r="A4" s="99" t="s">
        <v>2</v>
      </c>
      <c r="B4" s="99"/>
      <c r="C4" s="99"/>
      <c r="D4" s="99"/>
      <c r="E4" s="99"/>
      <c r="F4" s="99"/>
      <c r="G4" s="99"/>
      <c r="H4" s="99"/>
      <c r="I4" s="99"/>
    </row>
    <row r="5" spans="1:9" ht="15" customHeight="1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9" ht="15.75" x14ac:dyDescent="0.2">
      <c r="A6" s="26" t="s">
        <v>3</v>
      </c>
      <c r="B6" s="27"/>
      <c r="C6" s="28"/>
      <c r="D6" s="28"/>
      <c r="E6" s="28"/>
      <c r="F6" s="28"/>
      <c r="G6" s="28"/>
      <c r="H6" s="28"/>
      <c r="I6" s="28"/>
    </row>
    <row r="7" spans="1:9" ht="15.75" x14ac:dyDescent="0.2">
      <c r="A7" s="26" t="s">
        <v>4</v>
      </c>
      <c r="B7" s="27"/>
      <c r="C7" s="28"/>
      <c r="D7" s="28"/>
      <c r="E7" s="28"/>
      <c r="F7" s="28"/>
      <c r="G7" s="28"/>
      <c r="H7" s="28"/>
      <c r="I7" s="28"/>
    </row>
    <row r="8" spans="1:9" ht="15.75" x14ac:dyDescent="0.2">
      <c r="A8" s="28" t="s">
        <v>5</v>
      </c>
      <c r="B8" s="28"/>
      <c r="C8" s="28"/>
      <c r="D8" s="28"/>
      <c r="E8" s="28"/>
      <c r="F8" s="28"/>
      <c r="G8" s="28"/>
      <c r="H8" s="28"/>
      <c r="I8" s="28"/>
    </row>
    <row r="9" spans="1:9" x14ac:dyDescent="0.2">
      <c r="A9" s="100"/>
      <c r="B9" s="100"/>
      <c r="C9" s="100"/>
      <c r="D9" s="100"/>
      <c r="E9" s="100"/>
      <c r="F9" s="100"/>
      <c r="G9" s="100"/>
      <c r="H9" s="100"/>
      <c r="I9" s="100"/>
    </row>
    <row r="10" spans="1:9" ht="26.25" customHeight="1" x14ac:dyDescent="0.2">
      <c r="A10" s="29" t="s">
        <v>6</v>
      </c>
      <c r="B10" s="30" t="s">
        <v>7</v>
      </c>
      <c r="C10" s="101" t="s">
        <v>60</v>
      </c>
      <c r="D10" s="101"/>
      <c r="E10" s="102"/>
      <c r="F10" s="31" t="s">
        <v>8</v>
      </c>
      <c r="G10" s="32" t="s">
        <v>61</v>
      </c>
      <c r="H10" s="32" t="s">
        <v>9</v>
      </c>
      <c r="I10" s="33" t="s">
        <v>10</v>
      </c>
    </row>
    <row r="11" spans="1:9" ht="12.75" customHeight="1" x14ac:dyDescent="0.2">
      <c r="A11" s="34"/>
      <c r="B11" s="35">
        <v>0.3</v>
      </c>
      <c r="C11" s="36" t="s">
        <v>11</v>
      </c>
      <c r="D11" s="36" t="s">
        <v>12</v>
      </c>
      <c r="E11" s="29" t="s">
        <v>10</v>
      </c>
      <c r="F11" s="37"/>
      <c r="G11" s="37"/>
      <c r="H11" s="37"/>
      <c r="I11" s="37"/>
    </row>
    <row r="12" spans="1:9" x14ac:dyDescent="0.2">
      <c r="A12" s="38" t="s">
        <v>13</v>
      </c>
      <c r="B12" s="39"/>
      <c r="C12" s="39"/>
      <c r="D12" s="39"/>
      <c r="E12" s="40"/>
      <c r="F12" s="41"/>
      <c r="G12" s="41"/>
      <c r="H12" s="42"/>
      <c r="I12" s="42"/>
    </row>
    <row r="13" spans="1:9" x14ac:dyDescent="0.2">
      <c r="A13" s="38" t="s">
        <v>14</v>
      </c>
      <c r="B13" s="24">
        <v>4161058.7759999991</v>
      </c>
      <c r="C13" s="24">
        <v>6333367.7001257818</v>
      </c>
      <c r="D13" s="24">
        <v>3375769.4438742162</v>
      </c>
      <c r="E13" s="24">
        <v>9709137.1439999975</v>
      </c>
      <c r="F13" s="42"/>
      <c r="G13" s="43"/>
      <c r="H13" s="42"/>
      <c r="I13" s="44">
        <v>13870195.919999996</v>
      </c>
    </row>
    <row r="14" spans="1:9" ht="12.75" customHeight="1" x14ac:dyDescent="0.2">
      <c r="A14" s="45" t="s">
        <v>15</v>
      </c>
      <c r="B14" s="13">
        <f>SUM(B15:B18)</f>
        <v>10740331.350000001</v>
      </c>
      <c r="C14" s="13">
        <f>SUM(C15:C18)</f>
        <v>7336683.5300000003</v>
      </c>
      <c r="D14" s="13">
        <f>SUM(D15:D18)</f>
        <v>2345900.3499999996</v>
      </c>
      <c r="E14" s="46">
        <f>SUM(E15:E18)</f>
        <v>9682583.8800000027</v>
      </c>
      <c r="F14" s="20"/>
      <c r="G14" s="20"/>
      <c r="H14" s="20"/>
      <c r="I14" s="13">
        <f>SUM(B14,E14)</f>
        <v>20422915.230000004</v>
      </c>
    </row>
    <row r="15" spans="1:9" x14ac:dyDescent="0.2">
      <c r="A15" s="47" t="s">
        <v>59</v>
      </c>
      <c r="B15" s="17">
        <v>5191288.5000000009</v>
      </c>
      <c r="C15" s="17">
        <v>2004682.33</v>
      </c>
      <c r="D15" s="17">
        <v>1919275.0399999998</v>
      </c>
      <c r="E15" s="12">
        <v>3923957.37</v>
      </c>
      <c r="F15" s="11"/>
      <c r="G15" s="11"/>
      <c r="H15" s="11"/>
      <c r="I15" s="7"/>
    </row>
    <row r="16" spans="1:9" ht="12.75" customHeight="1" outlineLevel="1" x14ac:dyDescent="0.2">
      <c r="A16" s="47" t="s">
        <v>16</v>
      </c>
      <c r="B16" s="21">
        <v>5549042.8499999996</v>
      </c>
      <c r="C16" s="17">
        <v>5252749.3100000005</v>
      </c>
      <c r="D16" s="17">
        <v>293475.91999999993</v>
      </c>
      <c r="E16" s="12">
        <v>5546225.2300000004</v>
      </c>
      <c r="F16" s="11"/>
      <c r="G16" s="11"/>
      <c r="H16" s="11"/>
      <c r="I16" s="17"/>
    </row>
    <row r="17" spans="1:9" outlineLevel="1" x14ac:dyDescent="0.2">
      <c r="A17" s="47" t="s">
        <v>17</v>
      </c>
      <c r="B17" s="17">
        <v>0</v>
      </c>
      <c r="C17" s="2">
        <v>75431.89</v>
      </c>
      <c r="D17" s="2">
        <v>10000</v>
      </c>
      <c r="E17" s="1">
        <v>85431.89</v>
      </c>
      <c r="F17" s="89"/>
      <c r="G17" s="89"/>
      <c r="H17" s="89"/>
      <c r="I17" s="2"/>
    </row>
    <row r="18" spans="1:9" outlineLevel="1" x14ac:dyDescent="0.2">
      <c r="A18" s="47" t="s">
        <v>18</v>
      </c>
      <c r="B18" s="4">
        <v>0</v>
      </c>
      <c r="C18" s="4">
        <v>3820</v>
      </c>
      <c r="D18" s="4">
        <v>123149.3899999999</v>
      </c>
      <c r="E18" s="1">
        <v>126969.3899999999</v>
      </c>
      <c r="F18" s="3"/>
      <c r="G18" s="3"/>
      <c r="H18" s="3"/>
      <c r="I18" s="2"/>
    </row>
    <row r="19" spans="1:9" outlineLevel="1" x14ac:dyDescent="0.2">
      <c r="A19" s="47"/>
      <c r="B19" s="4"/>
      <c r="C19" s="4"/>
      <c r="D19" s="4"/>
      <c r="E19" s="4"/>
      <c r="F19" s="3"/>
      <c r="G19" s="3"/>
      <c r="H19" s="3"/>
      <c r="I19" s="21"/>
    </row>
    <row r="20" spans="1:9" ht="13.5" customHeight="1" outlineLevel="1" x14ac:dyDescent="0.2">
      <c r="A20" s="47" t="s">
        <v>19</v>
      </c>
      <c r="B20" s="4"/>
      <c r="C20" s="4"/>
      <c r="D20" s="4"/>
      <c r="E20" s="48"/>
      <c r="F20" s="3"/>
      <c r="G20" s="3"/>
      <c r="H20" s="3"/>
      <c r="I20" s="13">
        <v>10000</v>
      </c>
    </row>
    <row r="21" spans="1:9" ht="12.75" customHeight="1" x14ac:dyDescent="0.2">
      <c r="A21" s="47" t="s">
        <v>20</v>
      </c>
      <c r="B21" s="4"/>
      <c r="C21" s="4"/>
      <c r="D21" s="4"/>
      <c r="E21" s="48"/>
      <c r="F21" s="3"/>
      <c r="G21" s="3"/>
      <c r="H21" s="3"/>
      <c r="I21" s="13">
        <v>240118.28</v>
      </c>
    </row>
    <row r="22" spans="1:9" ht="12.75" customHeight="1" x14ac:dyDescent="0.2">
      <c r="A22" s="42" t="s">
        <v>21</v>
      </c>
      <c r="B22" s="4">
        <v>0</v>
      </c>
      <c r="C22" s="4"/>
      <c r="D22" s="4">
        <v>0</v>
      </c>
      <c r="E22" s="4"/>
      <c r="F22" s="4">
        <v>0</v>
      </c>
      <c r="G22" s="4">
        <f>155428.919999991+11830.39</f>
        <v>167259.30999999098</v>
      </c>
      <c r="H22" s="4">
        <v>8013</v>
      </c>
      <c r="I22" s="13">
        <v>175272.30999999132</v>
      </c>
    </row>
    <row r="23" spans="1:9" ht="18.75" customHeight="1" outlineLevel="1" x14ac:dyDescent="0.2">
      <c r="A23" s="49" t="s">
        <v>22</v>
      </c>
      <c r="B23" s="50">
        <v>14901390.126</v>
      </c>
      <c r="C23" s="50">
        <f>SUM(C13:C14)</f>
        <v>13670051.230125781</v>
      </c>
      <c r="D23" s="50">
        <v>5721669.7938742153</v>
      </c>
      <c r="E23" s="50">
        <f>SUM(E13,E14,E20:E22)</f>
        <v>19391721.024</v>
      </c>
      <c r="F23" s="50">
        <v>0</v>
      </c>
      <c r="G23" s="50">
        <v>163441.91999999131</v>
      </c>
      <c r="H23" s="50">
        <f>SUM(H22)</f>
        <v>8013</v>
      </c>
      <c r="I23" s="50">
        <v>34718501.739999995</v>
      </c>
    </row>
    <row r="24" spans="1:9" ht="12.75" customHeight="1" x14ac:dyDescent="0.2">
      <c r="A24" s="38"/>
      <c r="B24" s="51"/>
      <c r="C24" s="51"/>
      <c r="D24" s="51"/>
      <c r="E24" s="51"/>
      <c r="F24" s="51"/>
      <c r="G24" s="51"/>
      <c r="H24" s="51"/>
      <c r="I24" s="51"/>
    </row>
    <row r="25" spans="1:9" ht="12.75" customHeight="1" x14ac:dyDescent="0.2">
      <c r="A25" s="38" t="s">
        <v>23</v>
      </c>
      <c r="B25" s="20"/>
      <c r="C25" s="20"/>
      <c r="D25" s="20"/>
      <c r="E25" s="52"/>
      <c r="F25" s="20"/>
      <c r="G25" s="20"/>
      <c r="H25" s="20"/>
      <c r="I25" s="20"/>
    </row>
    <row r="26" spans="1:9" ht="19.5" customHeight="1" x14ac:dyDescent="0.4">
      <c r="A26" s="53" t="s">
        <v>24</v>
      </c>
      <c r="B26" s="54"/>
      <c r="C26" s="54"/>
      <c r="D26" s="54"/>
      <c r="E26" s="55"/>
      <c r="F26" s="54"/>
      <c r="G26" s="54"/>
      <c r="H26" s="54"/>
      <c r="I26" s="54"/>
    </row>
    <row r="27" spans="1:9" x14ac:dyDescent="0.2">
      <c r="A27" s="56" t="s">
        <v>25</v>
      </c>
      <c r="B27" s="5">
        <v>2742250</v>
      </c>
      <c r="C27" s="6">
        <v>0</v>
      </c>
      <c r="D27" s="6">
        <v>0</v>
      </c>
      <c r="E27" s="7">
        <v>2742250</v>
      </c>
      <c r="F27" s="20"/>
      <c r="G27" s="20"/>
      <c r="H27" s="20"/>
      <c r="I27" s="57">
        <v>2879090.9000000004</v>
      </c>
    </row>
    <row r="28" spans="1:9" ht="12.75" customHeight="1" x14ac:dyDescent="0.2">
      <c r="A28" s="56" t="s">
        <v>26</v>
      </c>
      <c r="B28" s="20"/>
      <c r="C28" s="6"/>
      <c r="D28" s="6"/>
      <c r="E28" s="7"/>
      <c r="F28" s="20"/>
      <c r="G28" s="20"/>
      <c r="H28" s="20"/>
      <c r="I28" s="57"/>
    </row>
    <row r="29" spans="1:9" x14ac:dyDescent="0.2">
      <c r="A29" s="58" t="s">
        <v>27</v>
      </c>
      <c r="B29" s="20"/>
      <c r="C29" s="6">
        <v>113605</v>
      </c>
      <c r="D29" s="6">
        <v>1211797</v>
      </c>
      <c r="E29" s="7">
        <v>1325402</v>
      </c>
      <c r="F29" s="20"/>
      <c r="G29" s="20"/>
      <c r="H29" s="20"/>
      <c r="I29" s="57">
        <v>1035060.1000000001</v>
      </c>
    </row>
    <row r="30" spans="1:9" ht="24" x14ac:dyDescent="0.2">
      <c r="A30" s="59" t="s">
        <v>28</v>
      </c>
      <c r="B30" s="9"/>
      <c r="C30" s="7">
        <v>193700</v>
      </c>
      <c r="D30" s="6">
        <v>0</v>
      </c>
      <c r="E30" s="7">
        <v>193700</v>
      </c>
      <c r="F30" s="9"/>
      <c r="G30" s="9"/>
      <c r="H30" s="9"/>
      <c r="I30" s="57">
        <v>306300</v>
      </c>
    </row>
    <row r="31" spans="1:9" ht="13.5" customHeight="1" x14ac:dyDescent="0.2">
      <c r="A31" s="60" t="s">
        <v>29</v>
      </c>
      <c r="B31" s="9"/>
      <c r="C31" s="7">
        <v>310493.36</v>
      </c>
      <c r="D31" s="6">
        <v>0</v>
      </c>
      <c r="E31" s="7">
        <v>310493.36</v>
      </c>
      <c r="F31" s="9"/>
      <c r="G31" s="9"/>
      <c r="H31" s="9"/>
      <c r="I31" s="57">
        <v>689506.64</v>
      </c>
    </row>
    <row r="32" spans="1:9" s="61" customFormat="1" ht="24" x14ac:dyDescent="0.2">
      <c r="A32" s="59" t="s">
        <v>30</v>
      </c>
      <c r="B32" s="9"/>
      <c r="C32" s="7">
        <v>143397.64000000001</v>
      </c>
      <c r="D32" s="6">
        <v>0</v>
      </c>
      <c r="E32" s="7">
        <v>143397.64000000001</v>
      </c>
      <c r="F32" s="9"/>
      <c r="G32" s="9"/>
      <c r="H32" s="9"/>
      <c r="I32" s="57">
        <v>206602.36</v>
      </c>
    </row>
    <row r="33" spans="1:9" s="61" customFormat="1" ht="24" x14ac:dyDescent="0.2">
      <c r="A33" s="59" t="s">
        <v>31</v>
      </c>
      <c r="B33" s="9"/>
      <c r="C33" s="7">
        <v>269059.5</v>
      </c>
      <c r="D33" s="6">
        <v>0</v>
      </c>
      <c r="E33" s="7">
        <v>269059.5</v>
      </c>
      <c r="F33" s="9"/>
      <c r="G33" s="9"/>
      <c r="H33" s="9"/>
      <c r="I33" s="57">
        <v>80940.5</v>
      </c>
    </row>
    <row r="34" spans="1:9" ht="24" x14ac:dyDescent="0.2">
      <c r="A34" s="59" t="s">
        <v>32</v>
      </c>
      <c r="B34" s="9"/>
      <c r="C34" s="7">
        <v>52102.5</v>
      </c>
      <c r="D34" s="6">
        <v>0</v>
      </c>
      <c r="E34" s="7">
        <v>52102.5</v>
      </c>
      <c r="F34" s="9"/>
      <c r="G34" s="9"/>
      <c r="H34" s="9"/>
      <c r="I34" s="57">
        <v>47897.5</v>
      </c>
    </row>
    <row r="35" spans="1:9" x14ac:dyDescent="0.2">
      <c r="A35" s="60" t="s">
        <v>33</v>
      </c>
      <c r="B35" s="9"/>
      <c r="C35" s="7">
        <v>3200</v>
      </c>
      <c r="D35" s="6">
        <v>0</v>
      </c>
      <c r="E35" s="7">
        <v>3200</v>
      </c>
      <c r="F35" s="9"/>
      <c r="G35" s="9"/>
      <c r="H35" s="9"/>
      <c r="I35" s="57">
        <v>196800</v>
      </c>
    </row>
    <row r="36" spans="1:9" ht="24" x14ac:dyDescent="0.2">
      <c r="A36" s="59" t="s">
        <v>34</v>
      </c>
      <c r="B36" s="8"/>
      <c r="C36" s="7">
        <v>74459</v>
      </c>
      <c r="D36" s="6">
        <v>0</v>
      </c>
      <c r="E36" s="7">
        <v>74459</v>
      </c>
      <c r="F36" s="8"/>
      <c r="G36" s="8"/>
      <c r="H36" s="9"/>
      <c r="I36" s="57">
        <v>25541</v>
      </c>
    </row>
    <row r="37" spans="1:9" ht="24" x14ac:dyDescent="0.2">
      <c r="A37" s="59" t="s">
        <v>35</v>
      </c>
      <c r="B37" s="8"/>
      <c r="C37" s="7">
        <v>204438</v>
      </c>
      <c r="D37" s="6">
        <v>0</v>
      </c>
      <c r="E37" s="7">
        <v>204438</v>
      </c>
      <c r="F37" s="8"/>
      <c r="G37" s="8"/>
      <c r="H37" s="9"/>
      <c r="I37" s="57">
        <v>95562</v>
      </c>
    </row>
    <row r="38" spans="1:9" x14ac:dyDescent="0.2">
      <c r="A38" s="60" t="s">
        <v>36</v>
      </c>
      <c r="B38" s="8"/>
      <c r="C38" s="7">
        <v>0</v>
      </c>
      <c r="D38" s="6">
        <v>566150.5</v>
      </c>
      <c r="E38" s="7">
        <v>566150.5</v>
      </c>
      <c r="F38" s="8"/>
      <c r="G38" s="8"/>
      <c r="H38" s="9"/>
      <c r="I38" s="57">
        <v>539849.5</v>
      </c>
    </row>
    <row r="39" spans="1:9" x14ac:dyDescent="0.2">
      <c r="A39" s="62"/>
      <c r="B39" s="8"/>
      <c r="C39" s="7"/>
      <c r="D39" s="8"/>
      <c r="E39" s="7"/>
      <c r="F39" s="8"/>
      <c r="G39" s="8"/>
      <c r="H39" s="9"/>
      <c r="I39" s="57">
        <v>0</v>
      </c>
    </row>
    <row r="40" spans="1:9" x14ac:dyDescent="0.2">
      <c r="A40" s="62" t="s">
        <v>37</v>
      </c>
      <c r="B40" s="8"/>
      <c r="C40" s="7"/>
      <c r="D40" s="6"/>
      <c r="E40" s="7"/>
      <c r="F40" s="8"/>
      <c r="G40" s="8"/>
      <c r="H40" s="9"/>
      <c r="I40" s="57">
        <v>0</v>
      </c>
    </row>
    <row r="41" spans="1:9" x14ac:dyDescent="0.2">
      <c r="A41" s="59" t="s">
        <v>38</v>
      </c>
      <c r="B41" s="9"/>
      <c r="C41" s="7">
        <v>85232.5</v>
      </c>
      <c r="D41" s="6">
        <v>0</v>
      </c>
      <c r="E41" s="7">
        <v>85232.5</v>
      </c>
      <c r="F41" s="9"/>
      <c r="G41" s="9"/>
      <c r="H41" s="9"/>
      <c r="I41" s="57">
        <v>114767.5</v>
      </c>
    </row>
    <row r="42" spans="1:9" ht="15" customHeight="1" x14ac:dyDescent="0.2">
      <c r="A42" s="11"/>
      <c r="B42" s="9"/>
      <c r="C42" s="7"/>
      <c r="D42" s="6"/>
      <c r="E42" s="7"/>
      <c r="F42" s="9"/>
      <c r="G42" s="9"/>
      <c r="H42" s="9"/>
      <c r="I42" s="57">
        <v>0</v>
      </c>
    </row>
    <row r="43" spans="1:9" x14ac:dyDescent="0.2">
      <c r="A43" s="62" t="s">
        <v>39</v>
      </c>
      <c r="B43" s="9"/>
      <c r="C43" s="7">
        <v>0</v>
      </c>
      <c r="D43" s="6">
        <v>0</v>
      </c>
      <c r="E43" s="7">
        <v>0</v>
      </c>
      <c r="F43" s="9"/>
      <c r="G43" s="9"/>
      <c r="H43" s="9"/>
      <c r="I43" s="57">
        <v>0</v>
      </c>
    </row>
    <row r="44" spans="1:9" ht="24" x14ac:dyDescent="0.2">
      <c r="A44" s="59" t="s">
        <v>40</v>
      </c>
      <c r="B44" s="9"/>
      <c r="C44" s="7">
        <v>63000</v>
      </c>
      <c r="D44" s="6">
        <v>0</v>
      </c>
      <c r="E44" s="7">
        <v>63000</v>
      </c>
      <c r="F44" s="9"/>
      <c r="G44" s="9"/>
      <c r="H44" s="9"/>
      <c r="I44" s="57">
        <v>237000</v>
      </c>
    </row>
    <row r="45" spans="1:9" ht="24" x14ac:dyDescent="0.2">
      <c r="A45" s="59" t="s">
        <v>41</v>
      </c>
      <c r="B45" s="9"/>
      <c r="C45" s="7">
        <v>18775</v>
      </c>
      <c r="D45" s="6">
        <v>0</v>
      </c>
      <c r="E45" s="7">
        <v>18775</v>
      </c>
      <c r="F45" s="9"/>
      <c r="G45" s="9"/>
      <c r="H45" s="9"/>
      <c r="I45" s="57">
        <v>481225</v>
      </c>
    </row>
    <row r="46" spans="1:9" x14ac:dyDescent="0.2">
      <c r="A46" s="63" t="s">
        <v>42</v>
      </c>
      <c r="B46" s="3"/>
      <c r="C46" s="3"/>
      <c r="D46" s="3"/>
      <c r="E46" s="14"/>
      <c r="F46" s="3"/>
      <c r="G46" s="3"/>
      <c r="H46" s="3"/>
      <c r="I46" s="1"/>
    </row>
    <row r="47" spans="1:9" ht="11.25" customHeight="1" x14ac:dyDescent="0.2">
      <c r="A47" s="56" t="s">
        <v>43</v>
      </c>
      <c r="B47" s="20"/>
      <c r="C47" s="6">
        <v>0</v>
      </c>
      <c r="D47" s="15">
        <v>0</v>
      </c>
      <c r="E47" s="48">
        <v>0</v>
      </c>
      <c r="F47" s="4"/>
      <c r="G47" s="4"/>
      <c r="H47" s="4"/>
      <c r="I47" s="19">
        <v>5191288.5000000009</v>
      </c>
    </row>
    <row r="48" spans="1:9" x14ac:dyDescent="0.2">
      <c r="A48" s="56" t="s">
        <v>44</v>
      </c>
      <c r="B48" s="20"/>
      <c r="C48" s="6">
        <v>0</v>
      </c>
      <c r="D48" s="15">
        <v>0</v>
      </c>
      <c r="E48" s="64"/>
      <c r="F48" s="20"/>
      <c r="G48" s="20"/>
      <c r="H48" s="20"/>
      <c r="I48" s="65"/>
    </row>
    <row r="49" spans="1:9" s="61" customFormat="1" ht="27.75" customHeight="1" x14ac:dyDescent="0.2">
      <c r="A49" s="66" t="s">
        <v>45</v>
      </c>
      <c r="B49" s="16"/>
      <c r="C49" s="7">
        <v>3956.51</v>
      </c>
      <c r="D49" s="17">
        <v>0</v>
      </c>
      <c r="E49" s="24">
        <v>3956.51</v>
      </c>
      <c r="F49" s="4"/>
      <c r="G49" s="4"/>
      <c r="H49" s="4"/>
      <c r="I49" s="19">
        <v>-346.51000000000022</v>
      </c>
    </row>
    <row r="50" spans="1:9" s="67" customFormat="1" ht="13.5" customHeight="1" x14ac:dyDescent="0.2">
      <c r="A50" s="66" t="s">
        <v>46</v>
      </c>
      <c r="B50" s="16"/>
      <c r="C50" s="6">
        <v>7310</v>
      </c>
      <c r="D50" s="15">
        <v>0</v>
      </c>
      <c r="E50" s="48">
        <v>7310</v>
      </c>
      <c r="F50" s="4"/>
      <c r="G50" s="4"/>
      <c r="H50" s="4"/>
      <c r="I50" s="19">
        <v>21681</v>
      </c>
    </row>
    <row r="51" spans="1:9" ht="14.25" customHeight="1" x14ac:dyDescent="0.2">
      <c r="A51" s="66"/>
      <c r="B51" s="16"/>
      <c r="C51" s="16"/>
      <c r="D51" s="16"/>
      <c r="E51" s="18"/>
      <c r="F51" s="16"/>
      <c r="G51" s="16"/>
      <c r="H51" s="16"/>
      <c r="I51" s="19"/>
    </row>
    <row r="52" spans="1:9" ht="21" customHeight="1" x14ac:dyDescent="0.2">
      <c r="A52" s="60" t="s">
        <v>47</v>
      </c>
      <c r="B52" s="23"/>
      <c r="C52" s="6">
        <v>0</v>
      </c>
      <c r="D52" s="6">
        <v>173019.5</v>
      </c>
      <c r="E52" s="68">
        <v>173019.5</v>
      </c>
      <c r="F52" s="23"/>
      <c r="G52" s="23"/>
      <c r="H52" s="23"/>
      <c r="I52" s="69">
        <v>173019.5</v>
      </c>
    </row>
    <row r="53" spans="1:9" s="70" customFormat="1" x14ac:dyDescent="0.2">
      <c r="A53" s="60" t="s">
        <v>48</v>
      </c>
      <c r="B53" s="23"/>
      <c r="C53" s="6">
        <v>0</v>
      </c>
      <c r="D53" s="6">
        <v>103930</v>
      </c>
      <c r="E53" s="68">
        <v>103930</v>
      </c>
      <c r="F53" s="23"/>
      <c r="G53" s="23"/>
      <c r="H53" s="23"/>
      <c r="I53" s="69">
        <v>103930</v>
      </c>
    </row>
    <row r="54" spans="1:9" s="70" customFormat="1" ht="12" customHeight="1" x14ac:dyDescent="0.2">
      <c r="A54" s="60" t="s">
        <v>49</v>
      </c>
      <c r="B54" s="23"/>
      <c r="C54" s="6">
        <v>49492.13</v>
      </c>
      <c r="D54" s="6">
        <v>0</v>
      </c>
      <c r="E54" s="68">
        <v>49492.13</v>
      </c>
      <c r="F54" s="23"/>
      <c r="G54" s="23"/>
      <c r="H54" s="23"/>
      <c r="I54" s="69">
        <v>49492.13</v>
      </c>
    </row>
    <row r="55" spans="1:9" s="70" customFormat="1" x14ac:dyDescent="0.2">
      <c r="A55" s="60" t="s">
        <v>50</v>
      </c>
      <c r="B55" s="23"/>
      <c r="C55" s="6">
        <v>460587</v>
      </c>
      <c r="D55" s="6">
        <v>0</v>
      </c>
      <c r="E55" s="68">
        <v>460587</v>
      </c>
      <c r="F55" s="23"/>
      <c r="G55" s="23"/>
      <c r="H55" s="23"/>
      <c r="I55" s="69">
        <v>460587</v>
      </c>
    </row>
    <row r="56" spans="1:9" s="70" customFormat="1" x14ac:dyDescent="0.2">
      <c r="A56" s="60"/>
      <c r="B56" s="47"/>
      <c r="C56" s="90"/>
      <c r="D56" s="90"/>
      <c r="E56" s="91"/>
      <c r="F56" s="47"/>
      <c r="G56" s="47"/>
      <c r="H56" s="47"/>
      <c r="I56" s="69"/>
    </row>
    <row r="57" spans="1:9" s="70" customFormat="1" ht="14.25" x14ac:dyDescent="0.3">
      <c r="A57" s="71" t="s">
        <v>51</v>
      </c>
      <c r="B57" s="3"/>
      <c r="C57" s="3"/>
      <c r="D57" s="3"/>
      <c r="E57" s="14"/>
      <c r="F57" s="3"/>
      <c r="G57" s="3"/>
      <c r="H57" s="3"/>
      <c r="I57" s="1"/>
    </row>
    <row r="58" spans="1:9" s="70" customFormat="1" ht="12" customHeight="1" x14ac:dyDescent="0.2">
      <c r="A58" s="63" t="s">
        <v>43</v>
      </c>
      <c r="B58" s="21"/>
      <c r="C58" s="6">
        <v>0</v>
      </c>
      <c r="D58" s="21"/>
      <c r="E58" s="22"/>
      <c r="F58" s="21"/>
      <c r="G58" s="21"/>
      <c r="H58" s="21"/>
      <c r="I58" s="19">
        <v>0</v>
      </c>
    </row>
    <row r="59" spans="1:9" s="70" customFormat="1" x14ac:dyDescent="0.2">
      <c r="A59" s="56" t="s">
        <v>44</v>
      </c>
      <c r="B59" s="4"/>
      <c r="C59" s="6">
        <v>0</v>
      </c>
      <c r="D59" s="4"/>
      <c r="E59" s="72"/>
      <c r="F59" s="4"/>
      <c r="G59" s="4"/>
      <c r="H59" s="4"/>
      <c r="I59" s="19"/>
    </row>
    <row r="60" spans="1:9" s="75" customFormat="1" x14ac:dyDescent="0.2">
      <c r="A60" s="73" t="s">
        <v>52</v>
      </c>
      <c r="B60" s="103"/>
      <c r="C60" s="108">
        <v>2424423</v>
      </c>
      <c r="D60" s="103"/>
      <c r="E60" s="110">
        <v>2424423</v>
      </c>
      <c r="F60" s="103"/>
      <c r="G60" s="103"/>
      <c r="H60" s="103"/>
      <c r="I60" s="105">
        <v>2424423</v>
      </c>
    </row>
    <row r="61" spans="1:9" s="75" customFormat="1" ht="12" customHeight="1" x14ac:dyDescent="0.2">
      <c r="A61" s="74" t="s">
        <v>53</v>
      </c>
      <c r="B61" s="104"/>
      <c r="C61" s="109"/>
      <c r="D61" s="104"/>
      <c r="E61" s="111"/>
      <c r="F61" s="104"/>
      <c r="G61" s="104"/>
      <c r="H61" s="104"/>
      <c r="I61" s="106"/>
    </row>
    <row r="62" spans="1:9" s="70" customFormat="1" x14ac:dyDescent="0.2">
      <c r="A62" s="42"/>
      <c r="B62" s="4"/>
      <c r="C62" s="1"/>
      <c r="D62" s="1"/>
      <c r="E62" s="4"/>
      <c r="F62" s="4"/>
      <c r="G62" s="4"/>
      <c r="H62" s="4"/>
      <c r="I62" s="19"/>
    </row>
    <row r="63" spans="1:9" s="70" customFormat="1" ht="15" x14ac:dyDescent="0.25">
      <c r="A63" s="76" t="s">
        <v>54</v>
      </c>
      <c r="B63" s="77">
        <v>2742250</v>
      </c>
      <c r="C63" s="77">
        <v>4477231.1400000006</v>
      </c>
      <c r="D63" s="77">
        <v>2054897</v>
      </c>
      <c r="E63" s="77">
        <f>SUM(C63:D63)</f>
        <v>6532128.1400000006</v>
      </c>
      <c r="F63" s="77">
        <v>0</v>
      </c>
      <c r="G63" s="77">
        <v>0</v>
      </c>
      <c r="H63" s="77">
        <v>0</v>
      </c>
      <c r="I63" s="77">
        <v>9274378.1400000006</v>
      </c>
    </row>
    <row r="64" spans="1:9" s="75" customFormat="1" ht="15" x14ac:dyDescent="0.25">
      <c r="A64" s="76" t="s">
        <v>55</v>
      </c>
      <c r="B64" s="78">
        <v>12159140.126</v>
      </c>
      <c r="C64" s="78">
        <f>C23-C63</f>
        <v>9192820.0901257806</v>
      </c>
      <c r="D64" s="78">
        <v>3666772.7938742153</v>
      </c>
      <c r="E64" s="78">
        <v>12871423.273999996</v>
      </c>
      <c r="F64" s="78">
        <v>0</v>
      </c>
      <c r="G64" s="78">
        <v>155428.91999999131</v>
      </c>
      <c r="H64" s="78">
        <f>SUM(H23-H63)</f>
        <v>8013</v>
      </c>
      <c r="I64" s="78">
        <f>I23-I63</f>
        <v>25444123.599999994</v>
      </c>
    </row>
    <row r="65" spans="1:9" s="95" customFormat="1" x14ac:dyDescent="0.2">
      <c r="A65" s="92"/>
      <c r="B65" s="93"/>
      <c r="C65" s="93"/>
      <c r="D65" s="93"/>
      <c r="E65" s="93"/>
      <c r="F65" s="94"/>
      <c r="G65" s="93"/>
      <c r="H65" s="94"/>
      <c r="I65" s="93"/>
    </row>
    <row r="66" spans="1:9" s="75" customFormat="1" x14ac:dyDescent="0.2">
      <c r="A66" s="79" t="s">
        <v>56</v>
      </c>
      <c r="B66" s="79"/>
      <c r="C66" s="79"/>
      <c r="D66" s="79"/>
      <c r="E66" s="80"/>
      <c r="F66" s="79"/>
      <c r="G66" s="79"/>
      <c r="H66" s="79"/>
      <c r="I66" s="96"/>
    </row>
    <row r="67" spans="1:9" s="75" customFormat="1" x14ac:dyDescent="0.2">
      <c r="A67" s="81"/>
      <c r="B67" s="81"/>
      <c r="C67" s="81"/>
      <c r="D67" s="81"/>
      <c r="E67" s="81"/>
      <c r="F67" s="81"/>
      <c r="G67" s="81"/>
      <c r="H67" s="81"/>
      <c r="I67" s="97"/>
    </row>
    <row r="68" spans="1:9" s="75" customFormat="1" x14ac:dyDescent="0.2">
      <c r="A68" s="81"/>
      <c r="B68" s="81"/>
      <c r="C68" s="81"/>
      <c r="D68" s="81"/>
      <c r="E68" s="81"/>
      <c r="G68" s="82"/>
      <c r="H68" s="82"/>
      <c r="I68" s="98"/>
    </row>
    <row r="69" spans="1:9" x14ac:dyDescent="0.2">
      <c r="A69" s="83"/>
      <c r="B69" s="81"/>
      <c r="C69" s="81"/>
      <c r="D69" s="81"/>
      <c r="E69" s="75"/>
      <c r="F69" s="75"/>
      <c r="G69" s="75"/>
      <c r="H69" s="81"/>
      <c r="I69" s="85"/>
    </row>
    <row r="70" spans="1:9" ht="12.75" customHeight="1" x14ac:dyDescent="0.2">
      <c r="A70" s="84"/>
      <c r="E70" s="75"/>
      <c r="F70" s="81"/>
      <c r="G70" s="82" t="s">
        <v>57</v>
      </c>
      <c r="H70" s="81"/>
      <c r="I70" s="85"/>
    </row>
    <row r="71" spans="1:9" x14ac:dyDescent="0.2">
      <c r="A71" s="86"/>
      <c r="G71" s="81" t="s">
        <v>58</v>
      </c>
    </row>
    <row r="72" spans="1:9" x14ac:dyDescent="0.2">
      <c r="A72" s="87"/>
      <c r="B72" s="88"/>
      <c r="C72" s="88"/>
      <c r="F72" s="107"/>
      <c r="G72" s="107"/>
      <c r="H72" s="107"/>
      <c r="I72" s="107"/>
    </row>
  </sheetData>
  <mergeCells count="12">
    <mergeCell ref="F72:I72"/>
    <mergeCell ref="B60:B61"/>
    <mergeCell ref="C60:C61"/>
    <mergeCell ref="D60:D61"/>
    <mergeCell ref="E60:E61"/>
    <mergeCell ref="F60:F61"/>
    <mergeCell ref="G60:G61"/>
    <mergeCell ref="A4:I4"/>
    <mergeCell ref="A9:I9"/>
    <mergeCell ref="C10:E10"/>
    <mergeCell ref="H60:H61"/>
    <mergeCell ref="I60:I61"/>
  </mergeCells>
  <pageMargins left="0.21" right="0.12" top="0.12" bottom="0.44" header="0.12" footer="0.12"/>
  <pageSetup scale="80" fitToHeight="0" orientation="landscape" r:id="rId1"/>
  <headerFooter>
    <oddFooter xml:space="preserve">&amp;L&amp;"Agency FB,Italic"&amp;9&amp;K00-018CY 2024, Second Quarter  Financial Statements
Local Government Unit of Matalam&amp;R&amp;"Agency FB,Regular"
Page &amp;P of &amp;N
LDRRM Fund Utilization&amp;"Arial,Regular"&amp;K000000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LDRRMF</vt:lpstr>
      <vt:lpstr>LDRRMF!Print_Area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RJGJ</dc:creator>
  <cp:lastModifiedBy>RJGJ</cp:lastModifiedBy>
  <dcterms:created xsi:type="dcterms:W3CDTF">2024-12-14T01:45:50Z</dcterms:created>
  <dcterms:modified xsi:type="dcterms:W3CDTF">2024-12-23T07:40:03Z</dcterms:modified>
</cp:coreProperties>
</file>