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3rd 2022\"/>
    </mc:Choice>
  </mc:AlternateContent>
  <bookViews>
    <workbookView xWindow="0" yWindow="0" windowWidth="20490" windowHeight="7455"/>
  </bookViews>
  <sheets>
    <sheet name="sef-util. -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D19" i="1"/>
  <c r="E22" i="1" s="1"/>
  <c r="I16" i="1"/>
  <c r="K16" i="1" s="1"/>
  <c r="E16" i="1"/>
  <c r="I15" i="1"/>
  <c r="K15" i="1" s="1"/>
  <c r="K14" i="1"/>
  <c r="I14" i="1"/>
  <c r="I13" i="1"/>
  <c r="K13" i="1" s="1"/>
  <c r="K12" i="1"/>
  <c r="I12" i="1"/>
  <c r="I11" i="1"/>
  <c r="H11" i="1"/>
  <c r="K11" i="1" s="1"/>
  <c r="E11" i="1"/>
  <c r="H9" i="1"/>
  <c r="E26" i="1" l="1"/>
  <c r="E27" i="1" s="1"/>
  <c r="I9" i="1"/>
  <c r="L9" i="1" s="1"/>
</calcChain>
</file>

<file path=xl/sharedStrings.xml><?xml version="1.0" encoding="utf-8"?>
<sst xmlns="http://schemas.openxmlformats.org/spreadsheetml/2006/main" count="33" uniqueCount="31">
  <si>
    <t>FDP Form 11-SEF Utilization</t>
  </si>
  <si>
    <t>(DepEd-DBM-DILG Circular No. 1 s. 2017, SEF Budget Accountability Form No. 1)</t>
  </si>
  <si>
    <t>SPECIAL EDUCATION FUND UTILIZATION</t>
  </si>
  <si>
    <t>2nd Quarter, CY 2022</t>
  </si>
  <si>
    <t>Province/City/Municipality : North Cotabato, Matalam</t>
  </si>
  <si>
    <t xml:space="preserve">Provincial </t>
  </si>
  <si>
    <t>Municipal</t>
  </si>
  <si>
    <t>Receipt from SEF</t>
  </si>
  <si>
    <t>Php</t>
  </si>
  <si>
    <t>Less DISBURSEMENTS :</t>
  </si>
  <si>
    <t>(broken down by expense class and by object of expenditure)</t>
  </si>
  <si>
    <t>(A)</t>
  </si>
  <si>
    <t>Personal Services</t>
  </si>
  <si>
    <t>(B)</t>
  </si>
  <si>
    <t>Maintenance and Other Operating Expenses</t>
  </si>
  <si>
    <t xml:space="preserve">     Fuel, Oil and Lubricants Expenses</t>
  </si>
  <si>
    <t xml:space="preserve">     Donations</t>
  </si>
  <si>
    <t xml:space="preserve">     Provincial Share - Special Education Tax</t>
  </si>
  <si>
    <t xml:space="preserve">     Other Maintenance and Operating Expenses  </t>
  </si>
  <si>
    <t>(C)</t>
  </si>
  <si>
    <t>Capital Outlay</t>
  </si>
  <si>
    <t>(D)</t>
  </si>
  <si>
    <t>Financial Expenses</t>
  </si>
  <si>
    <t xml:space="preserve">           Total Disbursements</t>
  </si>
  <si>
    <t>Balance</t>
  </si>
  <si>
    <t>We hereby certify that we have reviewed the contents and hereby attest to the veracity and correctness of the data</t>
  </si>
  <si>
    <t>information contained in this document</t>
  </si>
  <si>
    <t xml:space="preserve">      LERIO D. MIGUEL, CPA</t>
  </si>
  <si>
    <t xml:space="preserve">     OSCAR M. VALDEVIESO</t>
  </si>
  <si>
    <t xml:space="preserve">        Municipal Accountant</t>
  </si>
  <si>
    <t xml:space="preserve">         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</si>
</sst>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1" applyFont="1"/>
    <xf numFmtId="164" fontId="0" fillId="0" borderId="0" xfId="0" applyNumberFormat="1"/>
    <xf numFmtId="164" fontId="6" fillId="0" borderId="0" xfId="1" applyFont="1"/>
    <xf numFmtId="0" fontId="0" fillId="0" borderId="0" xfId="0" applyAlignment="1">
      <alignment horizontal="right"/>
    </xf>
    <xf numFmtId="4" fontId="7" fillId="0" borderId="0" xfId="0" applyNumberFormat="1" applyFont="1" applyBorder="1"/>
    <xf numFmtId="4" fontId="0" fillId="0" borderId="0" xfId="0" applyNumberFormat="1"/>
    <xf numFmtId="0" fontId="6" fillId="0" borderId="0" xfId="0" applyFont="1"/>
    <xf numFmtId="0" fontId="8" fillId="0" borderId="0" xfId="0" applyFont="1" applyAlignment="1">
      <alignment horizontal="right"/>
    </xf>
    <xf numFmtId="164" fontId="0" fillId="0" borderId="1" xfId="1" applyFont="1" applyBorder="1"/>
    <xf numFmtId="164" fontId="0" fillId="0" borderId="0" xfId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9" fillId="0" borderId="0" xfId="0" applyFont="1" applyFill="1" applyBorder="1"/>
    <xf numFmtId="4" fontId="2" fillId="0" borderId="0" xfId="0" applyNumberFormat="1" applyFont="1" applyBorder="1"/>
    <xf numFmtId="0" fontId="9" fillId="0" borderId="0" xfId="0" applyFont="1" applyFill="1" applyBorder="1" applyAlignment="1">
      <alignment vertical="top"/>
    </xf>
    <xf numFmtId="4" fontId="2" fillId="0" borderId="1" xfId="0" applyNumberFormat="1" applyFont="1" applyBorder="1"/>
    <xf numFmtId="4" fontId="0" fillId="0" borderId="0" xfId="0" applyNumberFormat="1" applyBorder="1"/>
    <xf numFmtId="164" fontId="0" fillId="0" borderId="1" xfId="0" applyNumberFormat="1" applyBorder="1"/>
    <xf numFmtId="4" fontId="7" fillId="0" borderId="1" xfId="0" applyNumberFormat="1" applyFont="1" applyBorder="1"/>
    <xf numFmtId="4" fontId="7" fillId="0" borderId="2" xfId="0" applyNumberFormat="1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85725</xdr:rowOff>
    </xdr:from>
    <xdr:to>
      <xdr:col>1</xdr:col>
      <xdr:colOff>866775</xdr:colOff>
      <xdr:row>6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09575"/>
          <a:ext cx="714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3_SEF/SEF_22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475">
          <cell r="D475">
            <v>41975.5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3"/>
  <sheetViews>
    <sheetView tabSelected="1" workbookViewId="0">
      <selection activeCell="E19" sqref="E19"/>
    </sheetView>
  </sheetViews>
  <sheetFormatPr defaultRowHeight="12.75" x14ac:dyDescent="0.2"/>
  <cols>
    <col min="1" max="1" width="6.5703125" customWidth="1"/>
    <col min="2" max="2" width="48.5703125" customWidth="1"/>
    <col min="3" max="3" width="4" customWidth="1"/>
    <col min="4" max="4" width="14.5703125" customWidth="1"/>
    <col min="5" max="5" width="15.140625" customWidth="1"/>
    <col min="8" max="10" width="12.85546875" style="2" hidden="1" customWidth="1"/>
    <col min="11" max="12" width="12.85546875" hidden="1" customWidth="1"/>
  </cols>
  <sheetData>
    <row r="1" spans="1:12" x14ac:dyDescent="0.2">
      <c r="A1" s="1" t="s">
        <v>0</v>
      </c>
    </row>
    <row r="2" spans="1:12" x14ac:dyDescent="0.2">
      <c r="A2" s="3" t="s">
        <v>1</v>
      </c>
    </row>
    <row r="3" spans="1:12" x14ac:dyDescent="0.2">
      <c r="A3" s="3"/>
      <c r="E3" s="4"/>
    </row>
    <row r="5" spans="1:12" ht="15.75" x14ac:dyDescent="0.25">
      <c r="A5" s="5" t="s">
        <v>2</v>
      </c>
      <c r="B5" s="5"/>
      <c r="C5" s="5"/>
      <c r="D5" s="5"/>
      <c r="E5" s="5"/>
    </row>
    <row r="6" spans="1:12" x14ac:dyDescent="0.2">
      <c r="A6" s="6" t="s">
        <v>3</v>
      </c>
      <c r="B6" s="6"/>
      <c r="C6" s="6"/>
      <c r="D6" s="6"/>
      <c r="E6" s="6"/>
    </row>
    <row r="9" spans="1:12" x14ac:dyDescent="0.2">
      <c r="A9" s="7" t="s">
        <v>4</v>
      </c>
      <c r="H9" s="8">
        <f>SUM(H11:H16)</f>
        <v>3120031.4699999997</v>
      </c>
      <c r="I9" s="8">
        <f>SUM(I11:I16)</f>
        <v>3132698.89</v>
      </c>
      <c r="J9" s="8"/>
      <c r="L9" s="9">
        <f>SUM(H9:K9)</f>
        <v>6252730.3599999994</v>
      </c>
    </row>
    <row r="10" spans="1:12" x14ac:dyDescent="0.2">
      <c r="H10" s="10" t="s">
        <v>5</v>
      </c>
      <c r="I10" s="10" t="s">
        <v>6</v>
      </c>
      <c r="J10" s="10"/>
    </row>
    <row r="11" spans="1:12" x14ac:dyDescent="0.2">
      <c r="A11" s="7" t="s">
        <v>7</v>
      </c>
      <c r="D11" s="11" t="s">
        <v>8</v>
      </c>
      <c r="E11" s="12">
        <f>1168948.81+542573.78+1856502.27+315618.31+285927.57+1302453.72</f>
        <v>5472024.46</v>
      </c>
      <c r="H11" s="2">
        <f>974032.35</f>
        <v>974032.35</v>
      </c>
      <c r="I11" s="2">
        <f>671567.28+304055.08</f>
        <v>975622.3600000001</v>
      </c>
      <c r="K11" s="9">
        <f t="shared" ref="K11:K16" si="0">SUM(H11:I11)</f>
        <v>1949654.71</v>
      </c>
      <c r="L11">
        <v>2022.01</v>
      </c>
    </row>
    <row r="12" spans="1:12" x14ac:dyDescent="0.2">
      <c r="E12" s="13"/>
      <c r="H12" s="2">
        <v>271286.89</v>
      </c>
      <c r="I12" s="2">
        <f>126274.8+145012.09</f>
        <v>271286.89</v>
      </c>
      <c r="K12" s="9">
        <f t="shared" si="0"/>
        <v>542573.78</v>
      </c>
      <c r="L12">
        <v>2022.02</v>
      </c>
    </row>
    <row r="13" spans="1:12" x14ac:dyDescent="0.2">
      <c r="A13" s="7" t="s">
        <v>9</v>
      </c>
      <c r="E13" s="13"/>
      <c r="H13" s="2">
        <v>928251.13</v>
      </c>
      <c r="I13" s="2">
        <f>566462.04+361789.1</f>
        <v>928251.14</v>
      </c>
      <c r="K13" s="9">
        <f t="shared" si="0"/>
        <v>1856502.27</v>
      </c>
      <c r="L13">
        <v>2022.03</v>
      </c>
    </row>
    <row r="14" spans="1:12" x14ac:dyDescent="0.2">
      <c r="B14" s="14" t="s">
        <v>10</v>
      </c>
      <c r="E14" s="13"/>
      <c r="H14" s="2">
        <v>152270.46</v>
      </c>
      <c r="I14" s="2">
        <f>65467.26+97880.59</f>
        <v>163347.85</v>
      </c>
      <c r="K14" s="9">
        <f t="shared" si="0"/>
        <v>315618.31</v>
      </c>
      <c r="L14">
        <v>2022.04</v>
      </c>
    </row>
    <row r="15" spans="1:12" x14ac:dyDescent="0.2">
      <c r="E15" s="13"/>
      <c r="H15" s="2">
        <v>142963.78</v>
      </c>
      <c r="I15" s="2">
        <f>40295.02+102668.77</f>
        <v>142963.79</v>
      </c>
      <c r="K15" s="9">
        <f t="shared" si="0"/>
        <v>285927.57</v>
      </c>
      <c r="L15">
        <v>2022.05</v>
      </c>
    </row>
    <row r="16" spans="1:12" x14ac:dyDescent="0.2">
      <c r="A16" s="15" t="s">
        <v>11</v>
      </c>
      <c r="B16" s="7" t="s">
        <v>12</v>
      </c>
      <c r="C16" s="7"/>
      <c r="D16" s="2">
        <v>0</v>
      </c>
      <c r="E16" s="9">
        <f>SUM(D16)</f>
        <v>0</v>
      </c>
      <c r="H16" s="16">
        <v>651226.86</v>
      </c>
      <c r="I16" s="16">
        <f>484264.56+166962.3</f>
        <v>651226.86</v>
      </c>
      <c r="J16" s="17"/>
      <c r="K16" s="9">
        <f t="shared" si="0"/>
        <v>1302453.72</v>
      </c>
      <c r="L16">
        <v>2022.06</v>
      </c>
    </row>
    <row r="17" spans="1:5" x14ac:dyDescent="0.2">
      <c r="D17" s="11"/>
      <c r="E17" s="13"/>
    </row>
    <row r="18" spans="1:5" x14ac:dyDescent="0.2">
      <c r="A18" s="15" t="s">
        <v>13</v>
      </c>
      <c r="B18" s="7" t="s">
        <v>14</v>
      </c>
      <c r="C18" s="7"/>
      <c r="D18" s="11"/>
      <c r="E18" s="13"/>
    </row>
    <row r="19" spans="1:5" x14ac:dyDescent="0.2">
      <c r="B19" s="18" t="s">
        <v>15</v>
      </c>
      <c r="C19" s="19" t="s">
        <v>8</v>
      </c>
      <c r="D19" s="20">
        <f>'[1]Pre-Closing TB'!$D$475</f>
        <v>41975.5</v>
      </c>
      <c r="E19" s="13"/>
    </row>
    <row r="20" spans="1:5" ht="15" customHeight="1" x14ac:dyDescent="0.2">
      <c r="B20" s="21" t="s">
        <v>16</v>
      </c>
      <c r="D20" s="22">
        <v>3400620</v>
      </c>
    </row>
    <row r="21" spans="1:5" ht="15" hidden="1" customHeight="1" x14ac:dyDescent="0.2">
      <c r="B21" s="21" t="s">
        <v>17</v>
      </c>
      <c r="D21" s="22"/>
    </row>
    <row r="22" spans="1:5" x14ac:dyDescent="0.2">
      <c r="B22" s="23" t="s">
        <v>18</v>
      </c>
      <c r="D22" s="24">
        <v>154141.65000000002</v>
      </c>
      <c r="E22" s="25">
        <f>SUM(D19:D22)</f>
        <v>3596737.15</v>
      </c>
    </row>
    <row r="23" spans="1:5" x14ac:dyDescent="0.2">
      <c r="E23" s="13"/>
    </row>
    <row r="24" spans="1:5" x14ac:dyDescent="0.2">
      <c r="A24" s="15" t="s">
        <v>19</v>
      </c>
      <c r="B24" s="7" t="s">
        <v>20</v>
      </c>
      <c r="C24" s="7"/>
      <c r="D24" s="2">
        <v>159800</v>
      </c>
      <c r="E24" s="9">
        <f>SUM(D24)</f>
        <v>159800</v>
      </c>
    </row>
    <row r="25" spans="1:5" x14ac:dyDescent="0.2">
      <c r="A25" s="15" t="s">
        <v>21</v>
      </c>
      <c r="B25" s="7" t="s">
        <v>22</v>
      </c>
      <c r="C25" s="7"/>
      <c r="D25" s="2">
        <v>0</v>
      </c>
      <c r="E25" s="26">
        <f>SUM(D25)</f>
        <v>0</v>
      </c>
    </row>
    <row r="26" spans="1:5" x14ac:dyDescent="0.2">
      <c r="A26" s="7" t="s">
        <v>23</v>
      </c>
      <c r="B26" s="7"/>
      <c r="C26" s="7"/>
      <c r="D26" s="11"/>
      <c r="E26" s="27">
        <f>SUM(E16:E25)</f>
        <v>3756537.15</v>
      </c>
    </row>
    <row r="27" spans="1:5" ht="13.5" thickBot="1" x14ac:dyDescent="0.25">
      <c r="A27" s="7" t="s">
        <v>24</v>
      </c>
      <c r="B27" s="7"/>
      <c r="C27" s="7"/>
      <c r="D27" s="11" t="s">
        <v>8</v>
      </c>
      <c r="E27" s="28">
        <f>+E11-E26</f>
        <v>1715487.31</v>
      </c>
    </row>
    <row r="28" spans="1:5" ht="13.5" thickTop="1" x14ac:dyDescent="0.2">
      <c r="A28" s="7"/>
      <c r="B28" s="7"/>
      <c r="C28" s="7"/>
      <c r="D28" s="11"/>
      <c r="E28" s="12"/>
    </row>
    <row r="29" spans="1:5" x14ac:dyDescent="0.2">
      <c r="A29" s="7"/>
      <c r="B29" s="7"/>
      <c r="C29" s="7"/>
      <c r="D29" s="11"/>
      <c r="E29" s="12"/>
    </row>
    <row r="30" spans="1:5" x14ac:dyDescent="0.2">
      <c r="E30" s="13"/>
    </row>
    <row r="31" spans="1:5" x14ac:dyDescent="0.2">
      <c r="A31" s="3" t="s">
        <v>25</v>
      </c>
      <c r="B31" s="3"/>
      <c r="C31" s="3"/>
      <c r="D31" s="3"/>
      <c r="E31" s="13"/>
    </row>
    <row r="32" spans="1:5" x14ac:dyDescent="0.2">
      <c r="A32" s="3" t="s">
        <v>26</v>
      </c>
      <c r="C32" s="1"/>
      <c r="D32" s="3"/>
      <c r="E32" s="13"/>
    </row>
    <row r="33" spans="2:5" x14ac:dyDescent="0.2">
      <c r="D33" s="3"/>
      <c r="E33" s="13"/>
    </row>
    <row r="34" spans="2:5" x14ac:dyDescent="0.2">
      <c r="D34" s="29"/>
      <c r="E34" s="13"/>
    </row>
    <row r="35" spans="2:5" x14ac:dyDescent="0.2">
      <c r="B35" s="29" t="s">
        <v>27</v>
      </c>
      <c r="C35" s="29"/>
      <c r="D35" s="29" t="s">
        <v>28</v>
      </c>
      <c r="E35" s="13"/>
    </row>
    <row r="36" spans="2:5" x14ac:dyDescent="0.2">
      <c r="B36" s="30" t="s">
        <v>29</v>
      </c>
      <c r="C36" s="30"/>
      <c r="D36" s="30" t="s">
        <v>30</v>
      </c>
      <c r="E36" s="13"/>
    </row>
    <row r="37" spans="2:5" x14ac:dyDescent="0.2">
      <c r="E37" s="13"/>
    </row>
    <row r="38" spans="2:5" x14ac:dyDescent="0.2">
      <c r="D38" s="29"/>
      <c r="E38" s="13"/>
    </row>
    <row r="39" spans="2:5" x14ac:dyDescent="0.2">
      <c r="D39" s="30"/>
      <c r="E39" s="13"/>
    </row>
    <row r="40" spans="2:5" x14ac:dyDescent="0.2">
      <c r="E40" s="13"/>
    </row>
    <row r="41" spans="2:5" x14ac:dyDescent="0.2">
      <c r="E41" s="13"/>
    </row>
    <row r="42" spans="2:5" x14ac:dyDescent="0.2">
      <c r="D42" s="29"/>
    </row>
    <row r="43" spans="2:5" x14ac:dyDescent="0.2">
      <c r="D43" s="30"/>
    </row>
  </sheetData>
  <sheetProtection password="CEFE" sheet="1"/>
  <mergeCells count="2">
    <mergeCell ref="A5:E5"/>
    <mergeCell ref="A6:E6"/>
  </mergeCells>
  <pageMargins left="0.75" right="0.75" top="0.52" bottom="0.75" header="0.5" footer="0.5"/>
  <pageSetup fitToHeight="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sef-util. 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2022-08-10T05:39:27Z</dcterms:created>
  <dcterms:modified xsi:type="dcterms:W3CDTF">2022-08-10T05:39:45Z</dcterms:modified>
</cp:coreProperties>
</file>