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dp 2020\2021 1st fdp\"/>
    </mc:Choice>
  </mc:AlternateContent>
  <bookViews>
    <workbookView xWindow="0" yWindow="0" windowWidth="20175" windowHeight="7380" firstSheet="8" activeTab="16"/>
  </bookViews>
  <sheets>
    <sheet name="Form 4a - APP Office" sheetId="1" r:id="rId1"/>
    <sheet name="SB" sheetId="18" r:id="rId2"/>
    <sheet name="MO" sheetId="17" r:id="rId3"/>
    <sheet name="DA" sheetId="16" r:id="rId4"/>
    <sheet name="Assessor" sheetId="15" r:id="rId5"/>
    <sheet name="mgso" sheetId="14" r:id="rId6"/>
    <sheet name="mto" sheetId="13" r:id="rId7"/>
    <sheet name="Health" sheetId="12" r:id="rId8"/>
    <sheet name="M&amp;S" sheetId="11" r:id="rId9"/>
    <sheet name="Acctg" sheetId="10" r:id="rId10"/>
    <sheet name="mbo" sheetId="9" r:id="rId11"/>
    <sheet name="mcr" sheetId="8" r:id="rId12"/>
    <sheet name="MPDC" sheetId="7" r:id="rId13"/>
    <sheet name="drrm" sheetId="6" r:id="rId14"/>
    <sheet name="mswd" sheetId="4" r:id="rId15"/>
    <sheet name="MEO" sheetId="3" r:id="rId16"/>
    <sheet name="Form 4b - APP Summary" sheetId="2" r:id="rId17"/>
  </sheets>
  <externalReferences>
    <externalReference r:id="rId18"/>
  </externalReferences>
  <definedNames>
    <definedName name="_xlnm.Print_Area" localSheetId="16">'Form 4b - APP Summary'!$A$1:$C$38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K31" i="6"/>
  <c r="O30" i="6"/>
  <c r="O31" i="6" s="1"/>
  <c r="P31" i="6" s="1"/>
  <c r="M30" i="6"/>
  <c r="M31" i="6" s="1"/>
  <c r="K30" i="6"/>
  <c r="I30" i="6"/>
  <c r="I31" i="6" s="1"/>
  <c r="G30" i="6"/>
  <c r="G31" i="6" s="1"/>
  <c r="D30" i="6"/>
  <c r="F29" i="6"/>
  <c r="D29" i="6"/>
  <c r="O33" i="10"/>
  <c r="D32" i="10"/>
  <c r="P33" i="12"/>
  <c r="G33" i="12"/>
  <c r="K33" i="12"/>
  <c r="O32" i="12"/>
  <c r="O33" i="12" s="1"/>
  <c r="M32" i="12"/>
  <c r="M33" i="12" s="1"/>
  <c r="K32" i="12"/>
  <c r="G32" i="12"/>
  <c r="D32" i="12"/>
  <c r="I29" i="12"/>
  <c r="I32" i="12" s="1"/>
  <c r="I33" i="12" s="1"/>
  <c r="O20" i="17"/>
  <c r="M20" i="17"/>
  <c r="K20" i="17"/>
  <c r="I20" i="17"/>
  <c r="D20" i="17"/>
  <c r="K31" i="18" l="1"/>
  <c r="O31" i="18"/>
  <c r="G31" i="18"/>
  <c r="M31" i="18"/>
  <c r="I31" i="18"/>
  <c r="G25" i="18"/>
  <c r="J24" i="18"/>
  <c r="L24" i="18" s="1"/>
  <c r="N24" i="18" s="1"/>
  <c r="F24" i="18"/>
  <c r="E24" i="18"/>
  <c r="I24" i="18" s="1"/>
  <c r="K24" i="18" s="1"/>
  <c r="M24" i="18" s="1"/>
  <c r="O24" i="18" s="1"/>
  <c r="J23" i="18"/>
  <c r="L23" i="18" s="1"/>
  <c r="N23" i="18" s="1"/>
  <c r="F23" i="18"/>
  <c r="E23" i="18"/>
  <c r="D23" i="18" s="1"/>
  <c r="J22" i="18"/>
  <c r="L22" i="18" s="1"/>
  <c r="N22" i="18" s="1"/>
  <c r="F22" i="18"/>
  <c r="E22" i="18"/>
  <c r="I22" i="18" s="1"/>
  <c r="K22" i="18" s="1"/>
  <c r="M22" i="18" s="1"/>
  <c r="O22" i="18" s="1"/>
  <c r="J21" i="18"/>
  <c r="L21" i="18" s="1"/>
  <c r="N21" i="18" s="1"/>
  <c r="F21" i="18"/>
  <c r="E21" i="18"/>
  <c r="I21" i="18" s="1"/>
  <c r="K21" i="18" s="1"/>
  <c r="M21" i="18" s="1"/>
  <c r="O21" i="18" s="1"/>
  <c r="J20" i="18"/>
  <c r="L20" i="18" s="1"/>
  <c r="N20" i="18" s="1"/>
  <c r="F20" i="18"/>
  <c r="E20" i="18"/>
  <c r="I20" i="18" s="1"/>
  <c r="K20" i="18" s="1"/>
  <c r="M20" i="18" s="1"/>
  <c r="O20" i="18" s="1"/>
  <c r="J19" i="18"/>
  <c r="L19" i="18" s="1"/>
  <c r="N19" i="18" s="1"/>
  <c r="F19" i="18"/>
  <c r="E19" i="18"/>
  <c r="I19" i="18" s="1"/>
  <c r="K19" i="18" s="1"/>
  <c r="M19" i="18" s="1"/>
  <c r="O19" i="18" s="1"/>
  <c r="J18" i="18"/>
  <c r="L18" i="18" s="1"/>
  <c r="N18" i="18" s="1"/>
  <c r="F18" i="18"/>
  <c r="E18" i="18"/>
  <c r="I18" i="18" s="1"/>
  <c r="K18" i="18" s="1"/>
  <c r="M18" i="18" s="1"/>
  <c r="O18" i="18" s="1"/>
  <c r="J17" i="18"/>
  <c r="L17" i="18" s="1"/>
  <c r="N17" i="18" s="1"/>
  <c r="F17" i="18"/>
  <c r="E17" i="18"/>
  <c r="I17" i="18" s="1"/>
  <c r="K17" i="18" s="1"/>
  <c r="M17" i="18" s="1"/>
  <c r="O17" i="18" s="1"/>
  <c r="J16" i="18"/>
  <c r="L16" i="18" s="1"/>
  <c r="N16" i="18" s="1"/>
  <c r="F16" i="18"/>
  <c r="E16" i="18"/>
  <c r="I16" i="18" s="1"/>
  <c r="K16" i="18" s="1"/>
  <c r="M16" i="18" s="1"/>
  <c r="O16" i="18" s="1"/>
  <c r="J15" i="18"/>
  <c r="L15" i="18" s="1"/>
  <c r="N15" i="18" s="1"/>
  <c r="F15" i="18"/>
  <c r="E15" i="18"/>
  <c r="D15" i="18" s="1"/>
  <c r="J14" i="18"/>
  <c r="L14" i="18" s="1"/>
  <c r="N14" i="18" s="1"/>
  <c r="F14" i="18"/>
  <c r="E14" i="18"/>
  <c r="I14" i="18" s="1"/>
  <c r="K14" i="18" s="1"/>
  <c r="M14" i="18" s="1"/>
  <c r="O14" i="18" s="1"/>
  <c r="J13" i="18"/>
  <c r="L13" i="18" s="1"/>
  <c r="N13" i="18" s="1"/>
  <c r="F13" i="18"/>
  <c r="E13" i="18"/>
  <c r="I13" i="18" s="1"/>
  <c r="K13" i="18" s="1"/>
  <c r="M13" i="18" s="1"/>
  <c r="O13" i="18" s="1"/>
  <c r="J12" i="18"/>
  <c r="L12" i="18" s="1"/>
  <c r="N12" i="18" s="1"/>
  <c r="F12" i="18"/>
  <c r="E12" i="18"/>
  <c r="I12" i="18" s="1"/>
  <c r="O42" i="17"/>
  <c r="M41" i="17"/>
  <c r="F38" i="17"/>
  <c r="J32" i="17"/>
  <c r="L32" i="17" s="1"/>
  <c r="N32" i="17" s="1"/>
  <c r="F32" i="17"/>
  <c r="E32" i="17"/>
  <c r="L27" i="17"/>
  <c r="N27" i="17" s="1"/>
  <c r="J27" i="17"/>
  <c r="F27" i="17"/>
  <c r="E27" i="17"/>
  <c r="D27" i="17" s="1"/>
  <c r="J26" i="17"/>
  <c r="L26" i="17" s="1"/>
  <c r="N26" i="17" s="1"/>
  <c r="F26" i="17"/>
  <c r="E26" i="17"/>
  <c r="J25" i="17"/>
  <c r="L25" i="17" s="1"/>
  <c r="N25" i="17" s="1"/>
  <c r="F25" i="17"/>
  <c r="E25" i="17"/>
  <c r="J24" i="17"/>
  <c r="L24" i="17" s="1"/>
  <c r="N24" i="17" s="1"/>
  <c r="F24" i="17"/>
  <c r="E24" i="17"/>
  <c r="J23" i="17"/>
  <c r="L23" i="17" s="1"/>
  <c r="N23" i="17" s="1"/>
  <c r="F23" i="17"/>
  <c r="E23" i="17"/>
  <c r="J22" i="17"/>
  <c r="L22" i="17" s="1"/>
  <c r="N22" i="17" s="1"/>
  <c r="F22" i="17"/>
  <c r="E22" i="17"/>
  <c r="J21" i="17"/>
  <c r="L21" i="17" s="1"/>
  <c r="N21" i="17" s="1"/>
  <c r="F21" i="17"/>
  <c r="E21" i="17"/>
  <c r="I21" i="17" s="1"/>
  <c r="K21" i="17" s="1"/>
  <c r="M21" i="17" s="1"/>
  <c r="O21" i="17" s="1"/>
  <c r="J19" i="17"/>
  <c r="L19" i="17" s="1"/>
  <c r="N19" i="17" s="1"/>
  <c r="F19" i="17"/>
  <c r="E19" i="17"/>
  <c r="J18" i="17"/>
  <c r="L18" i="17" s="1"/>
  <c r="N18" i="17" s="1"/>
  <c r="F18" i="17"/>
  <c r="E18" i="17"/>
  <c r="I18" i="17" s="1"/>
  <c r="K18" i="17" s="1"/>
  <c r="M18" i="17" s="1"/>
  <c r="O18" i="17" s="1"/>
  <c r="J17" i="17"/>
  <c r="L17" i="17" s="1"/>
  <c r="N17" i="17" s="1"/>
  <c r="F17" i="17"/>
  <c r="E17" i="17"/>
  <c r="J16" i="17"/>
  <c r="L16" i="17" s="1"/>
  <c r="N16" i="17" s="1"/>
  <c r="I16" i="17"/>
  <c r="K16" i="17" s="1"/>
  <c r="M16" i="17" s="1"/>
  <c r="O16" i="17" s="1"/>
  <c r="F16" i="17"/>
  <c r="E16" i="17"/>
  <c r="J15" i="17"/>
  <c r="L15" i="17" s="1"/>
  <c r="N15" i="17" s="1"/>
  <c r="F15" i="17"/>
  <c r="E15" i="17"/>
  <c r="J14" i="17"/>
  <c r="L14" i="17" s="1"/>
  <c r="N14" i="17" s="1"/>
  <c r="F14" i="17"/>
  <c r="E14" i="17"/>
  <c r="J13" i="17"/>
  <c r="L13" i="17" s="1"/>
  <c r="N13" i="17" s="1"/>
  <c r="F13" i="17"/>
  <c r="E13" i="17"/>
  <c r="J12" i="17"/>
  <c r="L12" i="17" s="1"/>
  <c r="N12" i="17" s="1"/>
  <c r="F12" i="17"/>
  <c r="E12" i="17"/>
  <c r="O29" i="16"/>
  <c r="K29" i="16"/>
  <c r="J24" i="16"/>
  <c r="L24" i="16" s="1"/>
  <c r="N24" i="16" s="1"/>
  <c r="F24" i="16"/>
  <c r="E24" i="16"/>
  <c r="J23" i="16"/>
  <c r="L23" i="16" s="1"/>
  <c r="N23" i="16" s="1"/>
  <c r="F23" i="16"/>
  <c r="E23" i="16"/>
  <c r="I23" i="16" s="1"/>
  <c r="K23" i="16" s="1"/>
  <c r="M23" i="16" s="1"/>
  <c r="O23" i="16" s="1"/>
  <c r="J22" i="16"/>
  <c r="L22" i="16" s="1"/>
  <c r="N22" i="16" s="1"/>
  <c r="F22" i="16"/>
  <c r="E22" i="16"/>
  <c r="J21" i="16"/>
  <c r="L21" i="16" s="1"/>
  <c r="N21" i="16" s="1"/>
  <c r="F21" i="16"/>
  <c r="E21" i="16"/>
  <c r="J20" i="16"/>
  <c r="L20" i="16" s="1"/>
  <c r="N20" i="16" s="1"/>
  <c r="F20" i="16"/>
  <c r="E20" i="16"/>
  <c r="J19" i="16"/>
  <c r="L19" i="16" s="1"/>
  <c r="N19" i="16" s="1"/>
  <c r="I19" i="16"/>
  <c r="K19" i="16" s="1"/>
  <c r="M19" i="16" s="1"/>
  <c r="O19" i="16" s="1"/>
  <c r="F19" i="16"/>
  <c r="E19" i="16"/>
  <c r="J18" i="16"/>
  <c r="L18" i="16" s="1"/>
  <c r="N18" i="16" s="1"/>
  <c r="F18" i="16"/>
  <c r="E18" i="16"/>
  <c r="J17" i="16"/>
  <c r="L17" i="16" s="1"/>
  <c r="N17" i="16" s="1"/>
  <c r="F17" i="16"/>
  <c r="E17" i="16"/>
  <c r="I17" i="16" s="1"/>
  <c r="K17" i="16" s="1"/>
  <c r="M17" i="16" s="1"/>
  <c r="O17" i="16" s="1"/>
  <c r="J16" i="16"/>
  <c r="L16" i="16" s="1"/>
  <c r="N16" i="16" s="1"/>
  <c r="F16" i="16"/>
  <c r="E16" i="16"/>
  <c r="I16" i="16" s="1"/>
  <c r="K16" i="16" s="1"/>
  <c r="M16" i="16" s="1"/>
  <c r="O16" i="16" s="1"/>
  <c r="J15" i="16"/>
  <c r="L15" i="16" s="1"/>
  <c r="N15" i="16" s="1"/>
  <c r="F15" i="16"/>
  <c r="E15" i="16"/>
  <c r="J14" i="16"/>
  <c r="L14" i="16" s="1"/>
  <c r="N14" i="16" s="1"/>
  <c r="F14" i="16"/>
  <c r="E14" i="16"/>
  <c r="J13" i="16"/>
  <c r="L13" i="16" s="1"/>
  <c r="N13" i="16" s="1"/>
  <c r="F13" i="16"/>
  <c r="E13" i="16"/>
  <c r="O27" i="15"/>
  <c r="M27" i="15"/>
  <c r="D26" i="15"/>
  <c r="J22" i="15"/>
  <c r="L22" i="15" s="1"/>
  <c r="N22" i="15" s="1"/>
  <c r="F22" i="15"/>
  <c r="E22" i="15"/>
  <c r="J21" i="15"/>
  <c r="L21" i="15" s="1"/>
  <c r="N21" i="15" s="1"/>
  <c r="F21" i="15"/>
  <c r="E21" i="15"/>
  <c r="I21" i="15" s="1"/>
  <c r="K21" i="15" s="1"/>
  <c r="M21" i="15" s="1"/>
  <c r="O21" i="15" s="1"/>
  <c r="J20" i="15"/>
  <c r="L20" i="15" s="1"/>
  <c r="N20" i="15" s="1"/>
  <c r="F20" i="15"/>
  <c r="E20" i="15"/>
  <c r="J19" i="15"/>
  <c r="L19" i="15" s="1"/>
  <c r="N19" i="15" s="1"/>
  <c r="I19" i="15"/>
  <c r="K19" i="15" s="1"/>
  <c r="M19" i="15" s="1"/>
  <c r="O19" i="15" s="1"/>
  <c r="F19" i="15"/>
  <c r="E19" i="15"/>
  <c r="J18" i="15"/>
  <c r="L18" i="15" s="1"/>
  <c r="N18" i="15" s="1"/>
  <c r="I18" i="15"/>
  <c r="K18" i="15" s="1"/>
  <c r="M18" i="15" s="1"/>
  <c r="O18" i="15" s="1"/>
  <c r="F18" i="15"/>
  <c r="E18" i="15"/>
  <c r="J17" i="15"/>
  <c r="L17" i="15" s="1"/>
  <c r="N17" i="15" s="1"/>
  <c r="I17" i="15"/>
  <c r="K17" i="15" s="1"/>
  <c r="M17" i="15" s="1"/>
  <c r="O17" i="15" s="1"/>
  <c r="F17" i="15"/>
  <c r="E17" i="15"/>
  <c r="J16" i="15"/>
  <c r="L16" i="15" s="1"/>
  <c r="N16" i="15" s="1"/>
  <c r="I16" i="15"/>
  <c r="K16" i="15" s="1"/>
  <c r="M16" i="15" s="1"/>
  <c r="O16" i="15" s="1"/>
  <c r="F16" i="15"/>
  <c r="E16" i="15"/>
  <c r="J15" i="15"/>
  <c r="L15" i="15" s="1"/>
  <c r="N15" i="15" s="1"/>
  <c r="I15" i="15"/>
  <c r="K15" i="15" s="1"/>
  <c r="M15" i="15" s="1"/>
  <c r="O15" i="15" s="1"/>
  <c r="F15" i="15"/>
  <c r="E15" i="15"/>
  <c r="D15" i="15"/>
  <c r="J14" i="15"/>
  <c r="L14" i="15" s="1"/>
  <c r="N14" i="15" s="1"/>
  <c r="F14" i="15"/>
  <c r="E14" i="15"/>
  <c r="J13" i="15"/>
  <c r="L13" i="15" s="1"/>
  <c r="N13" i="15" s="1"/>
  <c r="F13" i="15"/>
  <c r="E13" i="15"/>
  <c r="O33" i="14"/>
  <c r="K33" i="14"/>
  <c r="D31" i="14"/>
  <c r="F31" i="14"/>
  <c r="J25" i="14"/>
  <c r="L25" i="14" s="1"/>
  <c r="N25" i="14" s="1"/>
  <c r="F25" i="14"/>
  <c r="E25" i="14"/>
  <c r="I25" i="14" s="1"/>
  <c r="K25" i="14" s="1"/>
  <c r="M25" i="14" s="1"/>
  <c r="O25" i="14" s="1"/>
  <c r="J24" i="14"/>
  <c r="L24" i="14" s="1"/>
  <c r="N24" i="14" s="1"/>
  <c r="I24" i="14"/>
  <c r="K24" i="14" s="1"/>
  <c r="M24" i="14" s="1"/>
  <c r="O24" i="14" s="1"/>
  <c r="F24" i="14"/>
  <c r="E24" i="14"/>
  <c r="J23" i="14"/>
  <c r="L23" i="14" s="1"/>
  <c r="N23" i="14" s="1"/>
  <c r="F23" i="14"/>
  <c r="E23" i="14"/>
  <c r="J22" i="14"/>
  <c r="L22" i="14" s="1"/>
  <c r="N22" i="14" s="1"/>
  <c r="F22" i="14"/>
  <c r="E22" i="14"/>
  <c r="J21" i="14"/>
  <c r="L21" i="14" s="1"/>
  <c r="N21" i="14" s="1"/>
  <c r="F21" i="14"/>
  <c r="E21" i="14"/>
  <c r="J20" i="14"/>
  <c r="L20" i="14" s="1"/>
  <c r="N20" i="14" s="1"/>
  <c r="F20" i="14"/>
  <c r="E20" i="14"/>
  <c r="J19" i="14"/>
  <c r="L19" i="14" s="1"/>
  <c r="N19" i="14" s="1"/>
  <c r="I19" i="14"/>
  <c r="K19" i="14" s="1"/>
  <c r="M19" i="14" s="1"/>
  <c r="O19" i="14" s="1"/>
  <c r="F19" i="14"/>
  <c r="E19" i="14"/>
  <c r="J18" i="14"/>
  <c r="L18" i="14" s="1"/>
  <c r="N18" i="14" s="1"/>
  <c r="I18" i="14"/>
  <c r="K18" i="14" s="1"/>
  <c r="M18" i="14" s="1"/>
  <c r="O18" i="14" s="1"/>
  <c r="F18" i="14"/>
  <c r="E18" i="14"/>
  <c r="J17" i="14"/>
  <c r="L17" i="14" s="1"/>
  <c r="N17" i="14" s="1"/>
  <c r="D17" i="14"/>
  <c r="F17" i="14"/>
  <c r="E17" i="14"/>
  <c r="J16" i="14"/>
  <c r="L16" i="14" s="1"/>
  <c r="N16" i="14" s="1"/>
  <c r="F16" i="14"/>
  <c r="E16" i="14"/>
  <c r="J15" i="14"/>
  <c r="L15" i="14" s="1"/>
  <c r="N15" i="14" s="1"/>
  <c r="F15" i="14"/>
  <c r="E15" i="14"/>
  <c r="J14" i="14"/>
  <c r="L14" i="14" s="1"/>
  <c r="N14" i="14" s="1"/>
  <c r="F14" i="14"/>
  <c r="E14" i="14"/>
  <c r="I14" i="14" s="1"/>
  <c r="K14" i="14" s="1"/>
  <c r="M14" i="14" s="1"/>
  <c r="O14" i="14" s="1"/>
  <c r="J13" i="14"/>
  <c r="L13" i="14" s="1"/>
  <c r="N13" i="14" s="1"/>
  <c r="F13" i="14"/>
  <c r="E13" i="14"/>
  <c r="I13" i="14" s="1"/>
  <c r="K13" i="14" s="1"/>
  <c r="O33" i="13"/>
  <c r="K33" i="13"/>
  <c r="J26" i="13"/>
  <c r="L26" i="13" s="1"/>
  <c r="N26" i="13" s="1"/>
  <c r="F26" i="13"/>
  <c r="E26" i="13"/>
  <c r="I26" i="13" s="1"/>
  <c r="K26" i="13" s="1"/>
  <c r="M26" i="13" s="1"/>
  <c r="O26" i="13" s="1"/>
  <c r="J25" i="13"/>
  <c r="L25" i="13" s="1"/>
  <c r="N25" i="13" s="1"/>
  <c r="F25" i="13"/>
  <c r="E25" i="13"/>
  <c r="J24" i="13"/>
  <c r="L24" i="13" s="1"/>
  <c r="N24" i="13" s="1"/>
  <c r="F24" i="13"/>
  <c r="E24" i="13"/>
  <c r="I24" i="13" s="1"/>
  <c r="K24" i="13" s="1"/>
  <c r="M24" i="13" s="1"/>
  <c r="O24" i="13" s="1"/>
  <c r="J23" i="13"/>
  <c r="L23" i="13" s="1"/>
  <c r="N23" i="13" s="1"/>
  <c r="F23" i="13"/>
  <c r="E23" i="13"/>
  <c r="I23" i="13" s="1"/>
  <c r="K23" i="13" s="1"/>
  <c r="M23" i="13" s="1"/>
  <c r="O23" i="13" s="1"/>
  <c r="J22" i="13"/>
  <c r="L22" i="13" s="1"/>
  <c r="N22" i="13" s="1"/>
  <c r="F22" i="13"/>
  <c r="E22" i="13"/>
  <c r="J21" i="13"/>
  <c r="L21" i="13" s="1"/>
  <c r="N21" i="13" s="1"/>
  <c r="I21" i="13"/>
  <c r="K21" i="13" s="1"/>
  <c r="M21" i="13" s="1"/>
  <c r="O21" i="13" s="1"/>
  <c r="F21" i="13"/>
  <c r="E21" i="13"/>
  <c r="J20" i="13"/>
  <c r="L20" i="13" s="1"/>
  <c r="N20" i="13" s="1"/>
  <c r="I20" i="13"/>
  <c r="K20" i="13" s="1"/>
  <c r="M20" i="13" s="1"/>
  <c r="O20" i="13" s="1"/>
  <c r="F20" i="13"/>
  <c r="E20" i="13"/>
  <c r="J19" i="13"/>
  <c r="L19" i="13" s="1"/>
  <c r="N19" i="13" s="1"/>
  <c r="I19" i="13"/>
  <c r="K19" i="13" s="1"/>
  <c r="M19" i="13" s="1"/>
  <c r="O19" i="13" s="1"/>
  <c r="F19" i="13"/>
  <c r="E19" i="13"/>
  <c r="J18" i="13"/>
  <c r="L18" i="13" s="1"/>
  <c r="N18" i="13" s="1"/>
  <c r="F18" i="13"/>
  <c r="E18" i="13"/>
  <c r="J17" i="13"/>
  <c r="L17" i="13" s="1"/>
  <c r="N17" i="13" s="1"/>
  <c r="F17" i="13"/>
  <c r="E17" i="13"/>
  <c r="J16" i="13"/>
  <c r="L16" i="13" s="1"/>
  <c r="N16" i="13" s="1"/>
  <c r="F16" i="13"/>
  <c r="E16" i="13"/>
  <c r="J15" i="13"/>
  <c r="L15" i="13" s="1"/>
  <c r="N15" i="13" s="1"/>
  <c r="F15" i="13"/>
  <c r="E15" i="13"/>
  <c r="J14" i="13"/>
  <c r="L14" i="13" s="1"/>
  <c r="N14" i="13" s="1"/>
  <c r="F14" i="13"/>
  <c r="E14" i="13"/>
  <c r="J13" i="13"/>
  <c r="L13" i="13" s="1"/>
  <c r="N13" i="13" s="1"/>
  <c r="F13" i="13"/>
  <c r="E13" i="13"/>
  <c r="J25" i="12"/>
  <c r="L25" i="12" s="1"/>
  <c r="N25" i="12" s="1"/>
  <c r="F25" i="12"/>
  <c r="E25" i="12"/>
  <c r="I25" i="12" s="1"/>
  <c r="K25" i="12" s="1"/>
  <c r="M25" i="12" s="1"/>
  <c r="O25" i="12" s="1"/>
  <c r="J24" i="12"/>
  <c r="L24" i="12" s="1"/>
  <c r="N24" i="12" s="1"/>
  <c r="G24" i="12"/>
  <c r="F24" i="12"/>
  <c r="E24" i="12"/>
  <c r="J23" i="12"/>
  <c r="L23" i="12" s="1"/>
  <c r="N23" i="12" s="1"/>
  <c r="F23" i="12"/>
  <c r="E23" i="12"/>
  <c r="J22" i="12"/>
  <c r="L22" i="12" s="1"/>
  <c r="N22" i="12" s="1"/>
  <c r="F22" i="12"/>
  <c r="E22" i="12"/>
  <c r="J21" i="12"/>
  <c r="L21" i="12" s="1"/>
  <c r="N21" i="12" s="1"/>
  <c r="F21" i="12"/>
  <c r="E21" i="12"/>
  <c r="J20" i="12"/>
  <c r="L20" i="12" s="1"/>
  <c r="N20" i="12" s="1"/>
  <c r="F20" i="12"/>
  <c r="E20" i="12"/>
  <c r="L19" i="12"/>
  <c r="N19" i="12" s="1"/>
  <c r="J19" i="12"/>
  <c r="F19" i="12"/>
  <c r="E19" i="12"/>
  <c r="I19" i="12" s="1"/>
  <c r="K19" i="12" s="1"/>
  <c r="M19" i="12" s="1"/>
  <c r="O19" i="12" s="1"/>
  <c r="J18" i="12"/>
  <c r="L18" i="12" s="1"/>
  <c r="N18" i="12" s="1"/>
  <c r="F18" i="12"/>
  <c r="E18" i="12"/>
  <c r="I18" i="12" s="1"/>
  <c r="K18" i="12" s="1"/>
  <c r="M18" i="12" s="1"/>
  <c r="O18" i="12" s="1"/>
  <c r="J17" i="12"/>
  <c r="L17" i="12" s="1"/>
  <c r="N17" i="12" s="1"/>
  <c r="F17" i="12"/>
  <c r="E17" i="12"/>
  <c r="I17" i="12" s="1"/>
  <c r="K17" i="12" s="1"/>
  <c r="M17" i="12" s="1"/>
  <c r="O17" i="12" s="1"/>
  <c r="J16" i="12"/>
  <c r="L16" i="12" s="1"/>
  <c r="N16" i="12" s="1"/>
  <c r="F16" i="12"/>
  <c r="E16" i="12"/>
  <c r="J15" i="12"/>
  <c r="L15" i="12" s="1"/>
  <c r="N15" i="12" s="1"/>
  <c r="F15" i="12"/>
  <c r="E15" i="12"/>
  <c r="I15" i="12" s="1"/>
  <c r="K15" i="12" s="1"/>
  <c r="M15" i="12" s="1"/>
  <c r="O15" i="12" s="1"/>
  <c r="J14" i="12"/>
  <c r="L14" i="12" s="1"/>
  <c r="N14" i="12" s="1"/>
  <c r="F14" i="12"/>
  <c r="E14" i="12"/>
  <c r="J13" i="12"/>
  <c r="L13" i="12" s="1"/>
  <c r="N13" i="12" s="1"/>
  <c r="I13" i="12"/>
  <c r="K13" i="12" s="1"/>
  <c r="F13" i="12"/>
  <c r="E13" i="12"/>
  <c r="G30" i="11"/>
  <c r="O30" i="11"/>
  <c r="D29" i="11"/>
  <c r="D28" i="11"/>
  <c r="F28" i="11"/>
  <c r="J23" i="11"/>
  <c r="L23" i="11" s="1"/>
  <c r="N23" i="11" s="1"/>
  <c r="F23" i="11"/>
  <c r="E23" i="11"/>
  <c r="J22" i="11"/>
  <c r="L22" i="11" s="1"/>
  <c r="N22" i="11" s="1"/>
  <c r="I22" i="11"/>
  <c r="K22" i="11" s="1"/>
  <c r="M22" i="11" s="1"/>
  <c r="O22" i="11" s="1"/>
  <c r="F22" i="11"/>
  <c r="E22" i="11"/>
  <c r="J21" i="11"/>
  <c r="L21" i="11" s="1"/>
  <c r="N21" i="11" s="1"/>
  <c r="I21" i="11"/>
  <c r="K21" i="11" s="1"/>
  <c r="M21" i="11" s="1"/>
  <c r="O21" i="11" s="1"/>
  <c r="F21" i="11"/>
  <c r="E21" i="11"/>
  <c r="J20" i="11"/>
  <c r="L20" i="11" s="1"/>
  <c r="N20" i="11" s="1"/>
  <c r="I20" i="11"/>
  <c r="K20" i="11" s="1"/>
  <c r="M20" i="11" s="1"/>
  <c r="O20" i="11" s="1"/>
  <c r="F20" i="11"/>
  <c r="E20" i="11"/>
  <c r="J19" i="11"/>
  <c r="L19" i="11" s="1"/>
  <c r="N19" i="11" s="1"/>
  <c r="F19" i="11"/>
  <c r="E19" i="11"/>
  <c r="J18" i="11"/>
  <c r="L18" i="11" s="1"/>
  <c r="N18" i="11" s="1"/>
  <c r="F18" i="11"/>
  <c r="E18" i="11"/>
  <c r="J17" i="11"/>
  <c r="L17" i="11" s="1"/>
  <c r="N17" i="11" s="1"/>
  <c r="F17" i="11"/>
  <c r="E17" i="11"/>
  <c r="I17" i="11" s="1"/>
  <c r="K17" i="11" s="1"/>
  <c r="M17" i="11" s="1"/>
  <c r="O17" i="11" s="1"/>
  <c r="J16" i="11"/>
  <c r="L16" i="11" s="1"/>
  <c r="N16" i="11" s="1"/>
  <c r="F16" i="11"/>
  <c r="E16" i="11"/>
  <c r="J15" i="11"/>
  <c r="L15" i="11" s="1"/>
  <c r="N15" i="11" s="1"/>
  <c r="F15" i="11"/>
  <c r="E15" i="11"/>
  <c r="J14" i="11"/>
  <c r="L14" i="11" s="1"/>
  <c r="N14" i="11" s="1"/>
  <c r="F14" i="11"/>
  <c r="E14" i="11"/>
  <c r="J13" i="11"/>
  <c r="L13" i="11" s="1"/>
  <c r="N13" i="11" s="1"/>
  <c r="I13" i="11"/>
  <c r="K13" i="11" s="1"/>
  <c r="M13" i="11" s="1"/>
  <c r="F13" i="11"/>
  <c r="E13" i="11"/>
  <c r="K32" i="10"/>
  <c r="O32" i="10"/>
  <c r="J25" i="10"/>
  <c r="L25" i="10" s="1"/>
  <c r="N25" i="10" s="1"/>
  <c r="F25" i="10"/>
  <c r="E25" i="10"/>
  <c r="I25" i="10" s="1"/>
  <c r="K25" i="10" s="1"/>
  <c r="M25" i="10" s="1"/>
  <c r="O25" i="10" s="1"/>
  <c r="J24" i="10"/>
  <c r="L24" i="10" s="1"/>
  <c r="N24" i="10" s="1"/>
  <c r="F24" i="10"/>
  <c r="E24" i="10"/>
  <c r="J23" i="10"/>
  <c r="L23" i="10" s="1"/>
  <c r="N23" i="10" s="1"/>
  <c r="F23" i="10"/>
  <c r="E23" i="10"/>
  <c r="J22" i="10"/>
  <c r="L22" i="10" s="1"/>
  <c r="N22" i="10" s="1"/>
  <c r="F22" i="10"/>
  <c r="E22" i="10"/>
  <c r="J21" i="10"/>
  <c r="L21" i="10" s="1"/>
  <c r="N21" i="10" s="1"/>
  <c r="F21" i="10"/>
  <c r="E21" i="10"/>
  <c r="J20" i="10"/>
  <c r="L20" i="10" s="1"/>
  <c r="N20" i="10" s="1"/>
  <c r="F20" i="10"/>
  <c r="E20" i="10"/>
  <c r="J19" i="10"/>
  <c r="L19" i="10" s="1"/>
  <c r="N19" i="10" s="1"/>
  <c r="F19" i="10"/>
  <c r="E19" i="10"/>
  <c r="J18" i="10"/>
  <c r="L18" i="10" s="1"/>
  <c r="N18" i="10" s="1"/>
  <c r="F18" i="10"/>
  <c r="E18" i="10"/>
  <c r="J17" i="10"/>
  <c r="L17" i="10" s="1"/>
  <c r="N17" i="10" s="1"/>
  <c r="F17" i="10"/>
  <c r="E17" i="10"/>
  <c r="I17" i="10" s="1"/>
  <c r="K17" i="10" s="1"/>
  <c r="M17" i="10" s="1"/>
  <c r="O17" i="10" s="1"/>
  <c r="J16" i="10"/>
  <c r="L16" i="10" s="1"/>
  <c r="N16" i="10" s="1"/>
  <c r="F16" i="10"/>
  <c r="E16" i="10"/>
  <c r="I16" i="10" s="1"/>
  <c r="K16" i="10" s="1"/>
  <c r="M16" i="10" s="1"/>
  <c r="O16" i="10" s="1"/>
  <c r="J15" i="10"/>
  <c r="L15" i="10" s="1"/>
  <c r="N15" i="10" s="1"/>
  <c r="F15" i="10"/>
  <c r="E15" i="10"/>
  <c r="I15" i="10" s="1"/>
  <c r="K15" i="10" s="1"/>
  <c r="M15" i="10" s="1"/>
  <c r="O15" i="10" s="1"/>
  <c r="J14" i="10"/>
  <c r="L14" i="10" s="1"/>
  <c r="N14" i="10" s="1"/>
  <c r="F14" i="10"/>
  <c r="E14" i="10"/>
  <c r="J13" i="10"/>
  <c r="L13" i="10" s="1"/>
  <c r="N13" i="10" s="1"/>
  <c r="F13" i="10"/>
  <c r="E13" i="10"/>
  <c r="O29" i="9"/>
  <c r="D28" i="9"/>
  <c r="J24" i="9"/>
  <c r="L24" i="9" s="1"/>
  <c r="N24" i="9" s="1"/>
  <c r="F24" i="9"/>
  <c r="E24" i="9"/>
  <c r="I24" i="9" s="1"/>
  <c r="K24" i="9" s="1"/>
  <c r="M24" i="9" s="1"/>
  <c r="O24" i="9" s="1"/>
  <c r="J23" i="9"/>
  <c r="L23" i="9" s="1"/>
  <c r="N23" i="9" s="1"/>
  <c r="F23" i="9"/>
  <c r="E23" i="9"/>
  <c r="J22" i="9"/>
  <c r="L22" i="9" s="1"/>
  <c r="N22" i="9" s="1"/>
  <c r="F22" i="9"/>
  <c r="E22" i="9"/>
  <c r="J21" i="9"/>
  <c r="L21" i="9" s="1"/>
  <c r="N21" i="9" s="1"/>
  <c r="F21" i="9"/>
  <c r="E21" i="9"/>
  <c r="J20" i="9"/>
  <c r="L20" i="9" s="1"/>
  <c r="N20" i="9" s="1"/>
  <c r="F20" i="9"/>
  <c r="E20" i="9"/>
  <c r="J19" i="9"/>
  <c r="L19" i="9" s="1"/>
  <c r="N19" i="9" s="1"/>
  <c r="F19" i="9"/>
  <c r="E19" i="9"/>
  <c r="I19" i="9" s="1"/>
  <c r="K19" i="9" s="1"/>
  <c r="M19" i="9" s="1"/>
  <c r="O19" i="9" s="1"/>
  <c r="J18" i="9"/>
  <c r="L18" i="9" s="1"/>
  <c r="N18" i="9" s="1"/>
  <c r="F18" i="9"/>
  <c r="E18" i="9"/>
  <c r="J17" i="9"/>
  <c r="L17" i="9" s="1"/>
  <c r="N17" i="9" s="1"/>
  <c r="I17" i="9"/>
  <c r="K17" i="9" s="1"/>
  <c r="M17" i="9" s="1"/>
  <c r="O17" i="9" s="1"/>
  <c r="F17" i="9"/>
  <c r="E17" i="9"/>
  <c r="J16" i="9"/>
  <c r="L16" i="9" s="1"/>
  <c r="N16" i="9" s="1"/>
  <c r="I16" i="9"/>
  <c r="K16" i="9" s="1"/>
  <c r="M16" i="9" s="1"/>
  <c r="O16" i="9" s="1"/>
  <c r="F16" i="9"/>
  <c r="E16" i="9"/>
  <c r="J15" i="9"/>
  <c r="L15" i="9" s="1"/>
  <c r="N15" i="9" s="1"/>
  <c r="F15" i="9"/>
  <c r="E15" i="9"/>
  <c r="J14" i="9"/>
  <c r="L14" i="9" s="1"/>
  <c r="N14" i="9" s="1"/>
  <c r="I14" i="9"/>
  <c r="K14" i="9" s="1"/>
  <c r="M14" i="9" s="1"/>
  <c r="O14" i="9" s="1"/>
  <c r="F14" i="9"/>
  <c r="E14" i="9"/>
  <c r="J13" i="9"/>
  <c r="L13" i="9" s="1"/>
  <c r="N13" i="9" s="1"/>
  <c r="F13" i="9"/>
  <c r="E13" i="9"/>
  <c r="I12" i="17" l="1"/>
  <c r="K12" i="17" s="1"/>
  <c r="M12" i="17" s="1"/>
  <c r="D12" i="17"/>
  <c r="I27" i="17"/>
  <c r="K27" i="17" s="1"/>
  <c r="M27" i="17" s="1"/>
  <c r="O27" i="17" s="1"/>
  <c r="D24" i="12"/>
  <c r="D16" i="18"/>
  <c r="D31" i="18"/>
  <c r="I23" i="18"/>
  <c r="K23" i="18" s="1"/>
  <c r="M23" i="18" s="1"/>
  <c r="O23" i="18" s="1"/>
  <c r="D20" i="18"/>
  <c r="D21" i="18"/>
  <c r="D22" i="18"/>
  <c r="I15" i="18"/>
  <c r="K15" i="18" s="1"/>
  <c r="M15" i="18" s="1"/>
  <c r="O15" i="18" s="1"/>
  <c r="D24" i="18"/>
  <c r="D13" i="18"/>
  <c r="D14" i="18"/>
  <c r="G32" i="18"/>
  <c r="D12" i="18"/>
  <c r="D17" i="18"/>
  <c r="D18" i="18"/>
  <c r="D19" i="18"/>
  <c r="K12" i="18"/>
  <c r="D16" i="17"/>
  <c r="I14" i="17"/>
  <c r="K14" i="17" s="1"/>
  <c r="M14" i="17" s="1"/>
  <c r="O14" i="17" s="1"/>
  <c r="K42" i="17"/>
  <c r="D14" i="17"/>
  <c r="I23" i="17"/>
  <c r="K23" i="17" s="1"/>
  <c r="M23" i="17" s="1"/>
  <c r="O23" i="17" s="1"/>
  <c r="I25" i="17"/>
  <c r="K25" i="17" s="1"/>
  <c r="M25" i="17" s="1"/>
  <c r="O25" i="17" s="1"/>
  <c r="I17" i="17"/>
  <c r="K17" i="17" s="1"/>
  <c r="M17" i="17" s="1"/>
  <c r="O17" i="17" s="1"/>
  <c r="D21" i="17"/>
  <c r="D23" i="17"/>
  <c r="D18" i="17"/>
  <c r="D25" i="17"/>
  <c r="I24" i="17"/>
  <c r="K24" i="17" s="1"/>
  <c r="M24" i="17" s="1"/>
  <c r="O24" i="17" s="1"/>
  <c r="I13" i="17"/>
  <c r="K13" i="17" s="1"/>
  <c r="M13" i="17" s="1"/>
  <c r="O13" i="17" s="1"/>
  <c r="I22" i="17"/>
  <c r="K22" i="17" s="1"/>
  <c r="M22" i="17" s="1"/>
  <c r="O22" i="17" s="1"/>
  <c r="I32" i="17"/>
  <c r="K32" i="17" s="1"/>
  <c r="M32" i="17" s="1"/>
  <c r="O32" i="17" s="1"/>
  <c r="I19" i="17"/>
  <c r="K19" i="17" s="1"/>
  <c r="M19" i="17" s="1"/>
  <c r="O19" i="17" s="1"/>
  <c r="G33" i="17"/>
  <c r="I26" i="17"/>
  <c r="K26" i="17" s="1"/>
  <c r="M26" i="17" s="1"/>
  <c r="O26" i="17" s="1"/>
  <c r="I15" i="17"/>
  <c r="K15" i="17" s="1"/>
  <c r="M15" i="17" s="1"/>
  <c r="O15" i="17" s="1"/>
  <c r="O12" i="17"/>
  <c r="D13" i="17"/>
  <c r="D17" i="17"/>
  <c r="D22" i="17"/>
  <c r="D26" i="17"/>
  <c r="I42" i="17"/>
  <c r="M42" i="17"/>
  <c r="D42" i="17"/>
  <c r="G42" i="17"/>
  <c r="D15" i="17"/>
  <c r="D19" i="17"/>
  <c r="D24" i="17"/>
  <c r="D32" i="17"/>
  <c r="I13" i="16"/>
  <c r="K13" i="16" s="1"/>
  <c r="M13" i="16" s="1"/>
  <c r="O13" i="16" s="1"/>
  <c r="I15" i="16"/>
  <c r="K15" i="16" s="1"/>
  <c r="M15" i="16" s="1"/>
  <c r="O15" i="16" s="1"/>
  <c r="I21" i="16"/>
  <c r="K21" i="16" s="1"/>
  <c r="M21" i="16" s="1"/>
  <c r="O21" i="16" s="1"/>
  <c r="D23" i="16"/>
  <c r="I14" i="16"/>
  <c r="K14" i="16" s="1"/>
  <c r="M14" i="16" s="1"/>
  <c r="O14" i="16" s="1"/>
  <c r="D21" i="16"/>
  <c r="I24" i="16"/>
  <c r="K24" i="16" s="1"/>
  <c r="M24" i="16" s="1"/>
  <c r="O24" i="16" s="1"/>
  <c r="G25" i="16"/>
  <c r="D17" i="16"/>
  <c r="D19" i="16"/>
  <c r="I22" i="16"/>
  <c r="K22" i="16" s="1"/>
  <c r="M22" i="16" s="1"/>
  <c r="O22" i="16" s="1"/>
  <c r="D13" i="16"/>
  <c r="D15" i="16"/>
  <c r="I18" i="16"/>
  <c r="K18" i="16" s="1"/>
  <c r="M18" i="16" s="1"/>
  <c r="O18" i="16" s="1"/>
  <c r="I20" i="16"/>
  <c r="K20" i="16" s="1"/>
  <c r="M20" i="16" s="1"/>
  <c r="O20" i="16" s="1"/>
  <c r="D14" i="16"/>
  <c r="D18" i="16"/>
  <c r="D22" i="16"/>
  <c r="I29" i="16"/>
  <c r="M29" i="16"/>
  <c r="D29" i="16"/>
  <c r="G29" i="16"/>
  <c r="D16" i="16"/>
  <c r="D20" i="16"/>
  <c r="D24" i="16"/>
  <c r="D19" i="15"/>
  <c r="G23" i="15"/>
  <c r="I14" i="15"/>
  <c r="K14" i="15" s="1"/>
  <c r="M14" i="15" s="1"/>
  <c r="O14" i="15" s="1"/>
  <c r="D21" i="15"/>
  <c r="I22" i="15"/>
  <c r="K22" i="15" s="1"/>
  <c r="M22" i="15" s="1"/>
  <c r="O22" i="15" s="1"/>
  <c r="D27" i="15"/>
  <c r="I20" i="15"/>
  <c r="K20" i="15" s="1"/>
  <c r="M20" i="15" s="1"/>
  <c r="O20" i="15" s="1"/>
  <c r="K27" i="15"/>
  <c r="D14" i="15"/>
  <c r="D18" i="15"/>
  <c r="I27" i="15"/>
  <c r="G27" i="15"/>
  <c r="D13" i="15"/>
  <c r="I13" i="15"/>
  <c r="D17" i="15"/>
  <c r="D16" i="15"/>
  <c r="D20" i="15"/>
  <c r="D22" i="15"/>
  <c r="I15" i="14"/>
  <c r="K15" i="14" s="1"/>
  <c r="M15" i="14" s="1"/>
  <c r="O15" i="14" s="1"/>
  <c r="D20" i="14"/>
  <c r="I21" i="14"/>
  <c r="K21" i="14" s="1"/>
  <c r="M21" i="14" s="1"/>
  <c r="O21" i="14" s="1"/>
  <c r="D24" i="14"/>
  <c r="D13" i="14"/>
  <c r="D19" i="14"/>
  <c r="D15" i="14"/>
  <c r="I23" i="14"/>
  <c r="K23" i="14" s="1"/>
  <c r="M23" i="14" s="1"/>
  <c r="O23" i="14" s="1"/>
  <c r="I16" i="14"/>
  <c r="K16" i="14" s="1"/>
  <c r="M16" i="14" s="1"/>
  <c r="O16" i="14" s="1"/>
  <c r="I20" i="14"/>
  <c r="K20" i="14" s="1"/>
  <c r="M20" i="14" s="1"/>
  <c r="O20" i="14" s="1"/>
  <c r="G26" i="14"/>
  <c r="I17" i="14"/>
  <c r="K17" i="14" s="1"/>
  <c r="M17" i="14" s="1"/>
  <c r="O17" i="14" s="1"/>
  <c r="D23" i="14"/>
  <c r="I22" i="14"/>
  <c r="K22" i="14" s="1"/>
  <c r="M22" i="14" s="1"/>
  <c r="O22" i="14" s="1"/>
  <c r="D14" i="14"/>
  <c r="D18" i="14"/>
  <c r="D22" i="14"/>
  <c r="I33" i="14"/>
  <c r="M33" i="14"/>
  <c r="D32" i="14"/>
  <c r="D33" i="14" s="1"/>
  <c r="G33" i="14"/>
  <c r="M13" i="14"/>
  <c r="D21" i="14"/>
  <c r="D16" i="14"/>
  <c r="D25" i="14"/>
  <c r="I25" i="13"/>
  <c r="K25" i="13" s="1"/>
  <c r="M25" i="13" s="1"/>
  <c r="O25" i="13" s="1"/>
  <c r="I22" i="13"/>
  <c r="K22" i="13" s="1"/>
  <c r="M22" i="13" s="1"/>
  <c r="O22" i="13" s="1"/>
  <c r="I14" i="13"/>
  <c r="K14" i="13" s="1"/>
  <c r="M14" i="13" s="1"/>
  <c r="O14" i="13" s="1"/>
  <c r="I15" i="13"/>
  <c r="K15" i="13" s="1"/>
  <c r="M15" i="13" s="1"/>
  <c r="O15" i="13" s="1"/>
  <c r="I17" i="13"/>
  <c r="K17" i="13" s="1"/>
  <c r="M17" i="13" s="1"/>
  <c r="O17" i="13" s="1"/>
  <c r="D25" i="13"/>
  <c r="D17" i="13"/>
  <c r="D19" i="13"/>
  <c r="G27" i="13"/>
  <c r="I18" i="13"/>
  <c r="K18" i="13" s="1"/>
  <c r="M18" i="13" s="1"/>
  <c r="O18" i="13" s="1"/>
  <c r="D13" i="13"/>
  <c r="I13" i="13"/>
  <c r="K13" i="13" s="1"/>
  <c r="M13" i="13" s="1"/>
  <c r="O13" i="13" s="1"/>
  <c r="D15" i="13"/>
  <c r="I16" i="13"/>
  <c r="K16" i="13" s="1"/>
  <c r="M16" i="13" s="1"/>
  <c r="O16" i="13" s="1"/>
  <c r="D21" i="13"/>
  <c r="D23" i="13"/>
  <c r="D14" i="13"/>
  <c r="D18" i="13"/>
  <c r="D22" i="13"/>
  <c r="I30" i="13"/>
  <c r="I33" i="13" s="1"/>
  <c r="M33" i="13"/>
  <c r="D33" i="13"/>
  <c r="G33" i="13"/>
  <c r="D16" i="13"/>
  <c r="D20" i="13"/>
  <c r="D24" i="13"/>
  <c r="D26" i="13"/>
  <c r="I24" i="12"/>
  <c r="K24" i="12" s="1"/>
  <c r="M24" i="12" s="1"/>
  <c r="O24" i="12" s="1"/>
  <c r="D19" i="12"/>
  <c r="I20" i="12"/>
  <c r="K20" i="12" s="1"/>
  <c r="M20" i="12" s="1"/>
  <c r="O20" i="12" s="1"/>
  <c r="I21" i="12"/>
  <c r="K21" i="12" s="1"/>
  <c r="M21" i="12" s="1"/>
  <c r="O21" i="12" s="1"/>
  <c r="I23" i="12"/>
  <c r="K23" i="12" s="1"/>
  <c r="M23" i="12" s="1"/>
  <c r="O23" i="12" s="1"/>
  <c r="D15" i="12"/>
  <c r="I16" i="12"/>
  <c r="K16" i="12" s="1"/>
  <c r="M16" i="12" s="1"/>
  <c r="O16" i="12" s="1"/>
  <c r="D13" i="12"/>
  <c r="D17" i="12"/>
  <c r="I22" i="12"/>
  <c r="K22" i="12" s="1"/>
  <c r="M22" i="12" s="1"/>
  <c r="O22" i="12" s="1"/>
  <c r="G26" i="12"/>
  <c r="I14" i="12"/>
  <c r="K14" i="12" s="1"/>
  <c r="M14" i="12" s="1"/>
  <c r="O14" i="12" s="1"/>
  <c r="D21" i="12"/>
  <c r="D23" i="12"/>
  <c r="D14" i="12"/>
  <c r="D18" i="12"/>
  <c r="D22" i="12"/>
  <c r="M13" i="12"/>
  <c r="D16" i="12"/>
  <c r="D20" i="12"/>
  <c r="D25" i="12"/>
  <c r="I15" i="11"/>
  <c r="K15" i="11" s="1"/>
  <c r="M15" i="11" s="1"/>
  <c r="O15" i="11" s="1"/>
  <c r="I19" i="11"/>
  <c r="K19" i="11" s="1"/>
  <c r="M19" i="11" s="1"/>
  <c r="O19" i="11" s="1"/>
  <c r="D15" i="11"/>
  <c r="D19" i="11"/>
  <c r="K30" i="11"/>
  <c r="D13" i="11"/>
  <c r="D17" i="11"/>
  <c r="I18" i="11"/>
  <c r="K18" i="11" s="1"/>
  <c r="M18" i="11" s="1"/>
  <c r="O18" i="11" s="1"/>
  <c r="I23" i="11"/>
  <c r="K23" i="11" s="1"/>
  <c r="M23" i="11" s="1"/>
  <c r="O23" i="11" s="1"/>
  <c r="I14" i="11"/>
  <c r="K14" i="11" s="1"/>
  <c r="M14" i="11" s="1"/>
  <c r="O14" i="11" s="1"/>
  <c r="D21" i="11"/>
  <c r="G24" i="11"/>
  <c r="I16" i="11"/>
  <c r="K16" i="11" s="1"/>
  <c r="M16" i="11" s="1"/>
  <c r="O16" i="11" s="1"/>
  <c r="O13" i="11"/>
  <c r="D14" i="11"/>
  <c r="D18" i="11"/>
  <c r="D22" i="11"/>
  <c r="I30" i="11"/>
  <c r="M28" i="11"/>
  <c r="M30" i="11" s="1"/>
  <c r="D30" i="11"/>
  <c r="D16" i="11"/>
  <c r="D20" i="11"/>
  <c r="D23" i="11"/>
  <c r="I21" i="10"/>
  <c r="K21" i="10" s="1"/>
  <c r="M21" i="10" s="1"/>
  <c r="O21" i="10" s="1"/>
  <c r="I23" i="10"/>
  <c r="K23" i="10" s="1"/>
  <c r="M23" i="10" s="1"/>
  <c r="O23" i="10" s="1"/>
  <c r="G26" i="10"/>
  <c r="D21" i="10"/>
  <c r="I19" i="10"/>
  <c r="K19" i="10" s="1"/>
  <c r="M19" i="10" s="1"/>
  <c r="O19" i="10" s="1"/>
  <c r="D23" i="10"/>
  <c r="I14" i="10"/>
  <c r="K14" i="10" s="1"/>
  <c r="M14" i="10" s="1"/>
  <c r="O14" i="10" s="1"/>
  <c r="I22" i="10"/>
  <c r="K22" i="10" s="1"/>
  <c r="M22" i="10" s="1"/>
  <c r="O22" i="10" s="1"/>
  <c r="D17" i="10"/>
  <c r="D19" i="10"/>
  <c r="I20" i="10"/>
  <c r="K20" i="10" s="1"/>
  <c r="M20" i="10" s="1"/>
  <c r="O20" i="10" s="1"/>
  <c r="I18" i="10"/>
  <c r="K18" i="10" s="1"/>
  <c r="M18" i="10" s="1"/>
  <c r="O18" i="10" s="1"/>
  <c r="D13" i="10"/>
  <c r="I13" i="10"/>
  <c r="K13" i="10" s="1"/>
  <c r="M13" i="10" s="1"/>
  <c r="D15" i="10"/>
  <c r="I24" i="10"/>
  <c r="K24" i="10" s="1"/>
  <c r="M24" i="10" s="1"/>
  <c r="O24" i="10" s="1"/>
  <c r="D14" i="10"/>
  <c r="D18" i="10"/>
  <c r="D20" i="10"/>
  <c r="D24" i="10"/>
  <c r="I32" i="10"/>
  <c r="M32" i="10"/>
  <c r="G32" i="10"/>
  <c r="D16" i="10"/>
  <c r="D22" i="10"/>
  <c r="D25" i="10"/>
  <c r="I21" i="9"/>
  <c r="K21" i="9" s="1"/>
  <c r="M21" i="9" s="1"/>
  <c r="O21" i="9" s="1"/>
  <c r="I23" i="9"/>
  <c r="K23" i="9" s="1"/>
  <c r="M23" i="9" s="1"/>
  <c r="O23" i="9" s="1"/>
  <c r="I13" i="9"/>
  <c r="K13" i="9" s="1"/>
  <c r="M13" i="9" s="1"/>
  <c r="O13" i="9" s="1"/>
  <c r="I15" i="9"/>
  <c r="K15" i="9" s="1"/>
  <c r="M15" i="9" s="1"/>
  <c r="O15" i="9" s="1"/>
  <c r="D23" i="9"/>
  <c r="D13" i="9"/>
  <c r="D15" i="9"/>
  <c r="I18" i="9"/>
  <c r="K18" i="9" s="1"/>
  <c r="M18" i="9" s="1"/>
  <c r="O18" i="9" s="1"/>
  <c r="I20" i="9"/>
  <c r="K20" i="9" s="1"/>
  <c r="M20" i="9" s="1"/>
  <c r="O20" i="9" s="1"/>
  <c r="K28" i="9"/>
  <c r="K29" i="9" s="1"/>
  <c r="G25" i="9"/>
  <c r="D17" i="9"/>
  <c r="D19" i="9"/>
  <c r="D21" i="9"/>
  <c r="I22" i="9"/>
  <c r="K22" i="9" s="1"/>
  <c r="M22" i="9" s="1"/>
  <c r="O22" i="9" s="1"/>
  <c r="D14" i="9"/>
  <c r="D18" i="9"/>
  <c r="D20" i="9"/>
  <c r="I29" i="9"/>
  <c r="M29" i="9"/>
  <c r="D29" i="9"/>
  <c r="G29" i="9"/>
  <c r="D16" i="9"/>
  <c r="D22" i="9"/>
  <c r="D24" i="9"/>
  <c r="O28" i="8"/>
  <c r="D27" i="8"/>
  <c r="J23" i="8"/>
  <c r="L23" i="8" s="1"/>
  <c r="N23" i="8" s="1"/>
  <c r="F23" i="8"/>
  <c r="E23" i="8"/>
  <c r="J22" i="8"/>
  <c r="L22" i="8" s="1"/>
  <c r="N22" i="8" s="1"/>
  <c r="F22" i="8"/>
  <c r="E22" i="8"/>
  <c r="J21" i="8"/>
  <c r="L21" i="8" s="1"/>
  <c r="N21" i="8" s="1"/>
  <c r="F21" i="8"/>
  <c r="E21" i="8"/>
  <c r="J20" i="8"/>
  <c r="L20" i="8" s="1"/>
  <c r="N20" i="8" s="1"/>
  <c r="F20" i="8"/>
  <c r="E20" i="8"/>
  <c r="J19" i="8"/>
  <c r="L19" i="8" s="1"/>
  <c r="N19" i="8" s="1"/>
  <c r="F19" i="8"/>
  <c r="E19" i="8"/>
  <c r="J18" i="8"/>
  <c r="L18" i="8" s="1"/>
  <c r="N18" i="8" s="1"/>
  <c r="F18" i="8"/>
  <c r="E18" i="8"/>
  <c r="J17" i="8"/>
  <c r="L17" i="8" s="1"/>
  <c r="N17" i="8" s="1"/>
  <c r="F17" i="8"/>
  <c r="E17" i="8"/>
  <c r="J16" i="8"/>
  <c r="L16" i="8" s="1"/>
  <c r="N16" i="8" s="1"/>
  <c r="F16" i="8"/>
  <c r="E16" i="8"/>
  <c r="J15" i="8"/>
  <c r="L15" i="8" s="1"/>
  <c r="N15" i="8" s="1"/>
  <c r="F15" i="8"/>
  <c r="E15" i="8"/>
  <c r="J14" i="8"/>
  <c r="L14" i="8" s="1"/>
  <c r="N14" i="8" s="1"/>
  <c r="F14" i="8"/>
  <c r="E14" i="8"/>
  <c r="J13" i="8"/>
  <c r="L13" i="8" s="1"/>
  <c r="N13" i="8" s="1"/>
  <c r="F13" i="8"/>
  <c r="E13" i="8"/>
  <c r="O27" i="7"/>
  <c r="K27" i="7"/>
  <c r="D26" i="7"/>
  <c r="F26" i="7"/>
  <c r="L22" i="7"/>
  <c r="N22" i="7" s="1"/>
  <c r="F22" i="7"/>
  <c r="E22" i="7"/>
  <c r="J21" i="7"/>
  <c r="L21" i="7" s="1"/>
  <c r="N21" i="7" s="1"/>
  <c r="F21" i="7"/>
  <c r="E21" i="7"/>
  <c r="J20" i="7"/>
  <c r="L20" i="7" s="1"/>
  <c r="N20" i="7" s="1"/>
  <c r="F20" i="7"/>
  <c r="E20" i="7"/>
  <c r="J19" i="7"/>
  <c r="L19" i="7" s="1"/>
  <c r="N19" i="7" s="1"/>
  <c r="F19" i="7"/>
  <c r="E19" i="7"/>
  <c r="J18" i="7"/>
  <c r="L18" i="7" s="1"/>
  <c r="N18" i="7" s="1"/>
  <c r="F18" i="7"/>
  <c r="E18" i="7"/>
  <c r="J17" i="7"/>
  <c r="L17" i="7" s="1"/>
  <c r="N17" i="7" s="1"/>
  <c r="F17" i="7"/>
  <c r="E17" i="7"/>
  <c r="I17" i="7" s="1"/>
  <c r="K17" i="7" s="1"/>
  <c r="M17" i="7" s="1"/>
  <c r="O17" i="7" s="1"/>
  <c r="J16" i="7"/>
  <c r="L16" i="7" s="1"/>
  <c r="N16" i="7" s="1"/>
  <c r="F16" i="7"/>
  <c r="E16" i="7"/>
  <c r="I16" i="7" s="1"/>
  <c r="K16" i="7" s="1"/>
  <c r="M16" i="7" s="1"/>
  <c r="O16" i="7" s="1"/>
  <c r="J15" i="7"/>
  <c r="L15" i="7" s="1"/>
  <c r="N15" i="7" s="1"/>
  <c r="F15" i="7"/>
  <c r="E15" i="7"/>
  <c r="I15" i="7" s="1"/>
  <c r="K15" i="7" s="1"/>
  <c r="M15" i="7" s="1"/>
  <c r="O15" i="7" s="1"/>
  <c r="J14" i="7"/>
  <c r="L14" i="7" s="1"/>
  <c r="N14" i="7" s="1"/>
  <c r="F14" i="7"/>
  <c r="E14" i="7"/>
  <c r="J13" i="7"/>
  <c r="L13" i="7" s="1"/>
  <c r="N13" i="7" s="1"/>
  <c r="F13" i="7"/>
  <c r="E13" i="7"/>
  <c r="E20" i="6"/>
  <c r="F20" i="6"/>
  <c r="J20" i="6"/>
  <c r="L20" i="6" s="1"/>
  <c r="N20" i="6" s="1"/>
  <c r="E21" i="6"/>
  <c r="F21" i="6"/>
  <c r="J21" i="6"/>
  <c r="L21" i="6" s="1"/>
  <c r="N21" i="6" s="1"/>
  <c r="J25" i="6"/>
  <c r="L25" i="6" s="1"/>
  <c r="N25" i="6" s="1"/>
  <c r="F25" i="6"/>
  <c r="E25" i="6"/>
  <c r="J24" i="6"/>
  <c r="L24" i="6" s="1"/>
  <c r="N24" i="6" s="1"/>
  <c r="F24" i="6"/>
  <c r="E24" i="6"/>
  <c r="J23" i="6"/>
  <c r="L23" i="6" s="1"/>
  <c r="N23" i="6" s="1"/>
  <c r="F23" i="6"/>
  <c r="E23" i="6"/>
  <c r="I23" i="6" s="1"/>
  <c r="K23" i="6" s="1"/>
  <c r="M23" i="6" s="1"/>
  <c r="O23" i="6" s="1"/>
  <c r="J22" i="6"/>
  <c r="L22" i="6" s="1"/>
  <c r="N22" i="6" s="1"/>
  <c r="F22" i="6"/>
  <c r="E22" i="6"/>
  <c r="J19" i="6"/>
  <c r="L19" i="6" s="1"/>
  <c r="N19" i="6" s="1"/>
  <c r="I19" i="6"/>
  <c r="K19" i="6" s="1"/>
  <c r="M19" i="6" s="1"/>
  <c r="O19" i="6" s="1"/>
  <c r="F19" i="6"/>
  <c r="E19" i="6"/>
  <c r="J18" i="6"/>
  <c r="L18" i="6" s="1"/>
  <c r="N18" i="6" s="1"/>
  <c r="F18" i="6"/>
  <c r="E18" i="6"/>
  <c r="J17" i="6"/>
  <c r="L17" i="6" s="1"/>
  <c r="N17" i="6" s="1"/>
  <c r="F17" i="6"/>
  <c r="E17" i="6"/>
  <c r="J16" i="6"/>
  <c r="L16" i="6" s="1"/>
  <c r="N16" i="6" s="1"/>
  <c r="F16" i="6"/>
  <c r="E16" i="6"/>
  <c r="J15" i="6"/>
  <c r="L15" i="6" s="1"/>
  <c r="N15" i="6" s="1"/>
  <c r="F15" i="6"/>
  <c r="E15" i="6"/>
  <c r="J14" i="6"/>
  <c r="L14" i="6" s="1"/>
  <c r="N14" i="6" s="1"/>
  <c r="F14" i="6"/>
  <c r="E14" i="6"/>
  <c r="J13" i="6"/>
  <c r="L13" i="6" s="1"/>
  <c r="N13" i="6" s="1"/>
  <c r="F13" i="6"/>
  <c r="E13" i="6"/>
  <c r="O29" i="4"/>
  <c r="K29" i="4"/>
  <c r="J23" i="4"/>
  <c r="L23" i="4" s="1"/>
  <c r="N23" i="4" s="1"/>
  <c r="F23" i="4"/>
  <c r="E23" i="4"/>
  <c r="J22" i="4"/>
  <c r="L22" i="4" s="1"/>
  <c r="N22" i="4" s="1"/>
  <c r="F22" i="4"/>
  <c r="E22" i="4"/>
  <c r="I22" i="4" s="1"/>
  <c r="K22" i="4" s="1"/>
  <c r="M22" i="4" s="1"/>
  <c r="O22" i="4" s="1"/>
  <c r="J21" i="4"/>
  <c r="L21" i="4" s="1"/>
  <c r="N21" i="4" s="1"/>
  <c r="F21" i="4"/>
  <c r="E21" i="4"/>
  <c r="I21" i="4" s="1"/>
  <c r="K21" i="4" s="1"/>
  <c r="M21" i="4" s="1"/>
  <c r="O21" i="4" s="1"/>
  <c r="J20" i="4"/>
  <c r="L20" i="4" s="1"/>
  <c r="N20" i="4" s="1"/>
  <c r="F20" i="4"/>
  <c r="E20" i="4"/>
  <c r="I20" i="4" s="1"/>
  <c r="K20" i="4" s="1"/>
  <c r="M20" i="4" s="1"/>
  <c r="O20" i="4" s="1"/>
  <c r="J19" i="4"/>
  <c r="L19" i="4" s="1"/>
  <c r="N19" i="4" s="1"/>
  <c r="K19" i="4"/>
  <c r="M19" i="4" s="1"/>
  <c r="O19" i="4" s="1"/>
  <c r="F19" i="4"/>
  <c r="E19" i="4"/>
  <c r="J18" i="4"/>
  <c r="L18" i="4" s="1"/>
  <c r="N18" i="4" s="1"/>
  <c r="F18" i="4"/>
  <c r="E18" i="4"/>
  <c r="J17" i="4"/>
  <c r="L17" i="4" s="1"/>
  <c r="N17" i="4" s="1"/>
  <c r="F17" i="4"/>
  <c r="E17" i="4"/>
  <c r="I17" i="4" s="1"/>
  <c r="K17" i="4" s="1"/>
  <c r="M17" i="4" s="1"/>
  <c r="O17" i="4" s="1"/>
  <c r="J16" i="4"/>
  <c r="L16" i="4" s="1"/>
  <c r="N16" i="4" s="1"/>
  <c r="F16" i="4"/>
  <c r="E16" i="4"/>
  <c r="I16" i="4" s="1"/>
  <c r="K16" i="4" s="1"/>
  <c r="M16" i="4" s="1"/>
  <c r="O16" i="4" s="1"/>
  <c r="J15" i="4"/>
  <c r="L15" i="4" s="1"/>
  <c r="N15" i="4" s="1"/>
  <c r="F15" i="4"/>
  <c r="E15" i="4"/>
  <c r="I15" i="4" s="1"/>
  <c r="K15" i="4" s="1"/>
  <c r="M15" i="4" s="1"/>
  <c r="O15" i="4" s="1"/>
  <c r="J14" i="4"/>
  <c r="L14" i="4" s="1"/>
  <c r="N14" i="4" s="1"/>
  <c r="F14" i="4"/>
  <c r="E14" i="4"/>
  <c r="J13" i="4"/>
  <c r="L13" i="4" s="1"/>
  <c r="N13" i="4" s="1"/>
  <c r="F13" i="4"/>
  <c r="E13" i="4"/>
  <c r="O39" i="3"/>
  <c r="J28" i="3"/>
  <c r="L28" i="3" s="1"/>
  <c r="N28" i="3" s="1"/>
  <c r="J14" i="3"/>
  <c r="L14" i="3" s="1"/>
  <c r="N14" i="3" s="1"/>
  <c r="J15" i="3"/>
  <c r="L15" i="3"/>
  <c r="N15" i="3" s="1"/>
  <c r="J16" i="3"/>
  <c r="L16" i="3" s="1"/>
  <c r="N16" i="3" s="1"/>
  <c r="J17" i="3"/>
  <c r="L17" i="3" s="1"/>
  <c r="N17" i="3" s="1"/>
  <c r="J18" i="3"/>
  <c r="L18" i="3"/>
  <c r="N18" i="3" s="1"/>
  <c r="J19" i="3"/>
  <c r="L19" i="3" s="1"/>
  <c r="N19" i="3" s="1"/>
  <c r="J20" i="3"/>
  <c r="L20" i="3" s="1"/>
  <c r="N20" i="3" s="1"/>
  <c r="J21" i="3"/>
  <c r="L21" i="3" s="1"/>
  <c r="N21" i="3" s="1"/>
  <c r="J22" i="3"/>
  <c r="L22" i="3" s="1"/>
  <c r="N22" i="3" s="1"/>
  <c r="J23" i="3"/>
  <c r="L23" i="3"/>
  <c r="N23" i="3" s="1"/>
  <c r="J24" i="3"/>
  <c r="L24" i="3" s="1"/>
  <c r="N24" i="3" s="1"/>
  <c r="J25" i="3"/>
  <c r="L25" i="3" s="1"/>
  <c r="N25" i="3" s="1"/>
  <c r="J26" i="3"/>
  <c r="L26" i="3"/>
  <c r="N26" i="3" s="1"/>
  <c r="J27" i="3"/>
  <c r="L27" i="3" s="1"/>
  <c r="N27" i="3" s="1"/>
  <c r="J13" i="3"/>
  <c r="L13" i="3" s="1"/>
  <c r="N13" i="3" s="1"/>
  <c r="D35" i="3"/>
  <c r="G27" i="3"/>
  <c r="I26" i="3"/>
  <c r="K26" i="3" s="1"/>
  <c r="M26" i="3" s="1"/>
  <c r="O26" i="3" s="1"/>
  <c r="G25" i="3"/>
  <c r="G24" i="3"/>
  <c r="I22" i="3"/>
  <c r="K22" i="3" s="1"/>
  <c r="M22" i="3" s="1"/>
  <c r="O22" i="3" s="1"/>
  <c r="D23" i="3"/>
  <c r="D17" i="3"/>
  <c r="D16" i="3"/>
  <c r="G15" i="3"/>
  <c r="G14" i="3"/>
  <c r="G13" i="3"/>
  <c r="F34" i="3"/>
  <c r="M34" i="3"/>
  <c r="K39" i="3"/>
  <c r="G37" i="3"/>
  <c r="M37" i="3" s="1"/>
  <c r="D32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3" i="3"/>
  <c r="E14" i="3"/>
  <c r="I14" i="3" s="1"/>
  <c r="K14" i="3" s="1"/>
  <c r="M14" i="3" s="1"/>
  <c r="O14" i="3" s="1"/>
  <c r="E15" i="3"/>
  <c r="E16" i="3"/>
  <c r="E17" i="3"/>
  <c r="E18" i="3"/>
  <c r="E19" i="3"/>
  <c r="E20" i="3"/>
  <c r="D20" i="3" s="1"/>
  <c r="E21" i="3"/>
  <c r="E22" i="3"/>
  <c r="E23" i="3"/>
  <c r="E24" i="3"/>
  <c r="D24" i="3" s="1"/>
  <c r="E25" i="3"/>
  <c r="D25" i="3" s="1"/>
  <c r="E26" i="3"/>
  <c r="E27" i="3"/>
  <c r="D27" i="3" s="1"/>
  <c r="E28" i="3"/>
  <c r="E13" i="3"/>
  <c r="I25" i="3" l="1"/>
  <c r="K25" i="3" s="1"/>
  <c r="M25" i="3" s="1"/>
  <c r="O25" i="3" s="1"/>
  <c r="I13" i="3"/>
  <c r="I32" i="3"/>
  <c r="I39" i="3" s="1"/>
  <c r="D14" i="3"/>
  <c r="I18" i="3"/>
  <c r="K18" i="3" s="1"/>
  <c r="M18" i="3" s="1"/>
  <c r="O18" i="3" s="1"/>
  <c r="D19" i="3"/>
  <c r="I23" i="3"/>
  <c r="K23" i="3" s="1"/>
  <c r="M23" i="3" s="1"/>
  <c r="O23" i="3" s="1"/>
  <c r="I27" i="3"/>
  <c r="K27" i="3" s="1"/>
  <c r="M27" i="3" s="1"/>
  <c r="O27" i="3" s="1"/>
  <c r="I21" i="3"/>
  <c r="K21" i="3" s="1"/>
  <c r="M21" i="3" s="1"/>
  <c r="O21" i="3" s="1"/>
  <c r="I17" i="3"/>
  <c r="K17" i="3" s="1"/>
  <c r="M17" i="3" s="1"/>
  <c r="O17" i="3" s="1"/>
  <c r="O27" i="13"/>
  <c r="O34" i="13" s="1"/>
  <c r="D26" i="3"/>
  <c r="D22" i="3"/>
  <c r="M39" i="3"/>
  <c r="I15" i="3"/>
  <c r="K15" i="3" s="1"/>
  <c r="M15" i="3" s="1"/>
  <c r="O15" i="3" s="1"/>
  <c r="I20" i="3"/>
  <c r="K20" i="3" s="1"/>
  <c r="M20" i="3" s="1"/>
  <c r="O20" i="3" s="1"/>
  <c r="I24" i="3"/>
  <c r="K24" i="3" s="1"/>
  <c r="M24" i="3" s="1"/>
  <c r="O24" i="3" s="1"/>
  <c r="I28" i="3"/>
  <c r="K28" i="3" s="1"/>
  <c r="M28" i="3" s="1"/>
  <c r="O28" i="3" s="1"/>
  <c r="I25" i="18"/>
  <c r="I32" i="18" s="1"/>
  <c r="M12" i="18"/>
  <c r="K25" i="18"/>
  <c r="K32" i="18" s="1"/>
  <c r="G43" i="17"/>
  <c r="O33" i="17"/>
  <c r="O43" i="17" s="1"/>
  <c r="I33" i="17"/>
  <c r="I43" i="17" s="1"/>
  <c r="K33" i="17"/>
  <c r="K43" i="17" s="1"/>
  <c r="M33" i="17"/>
  <c r="M43" i="17" s="1"/>
  <c r="O25" i="16"/>
  <c r="O30" i="16" s="1"/>
  <c r="G30" i="16"/>
  <c r="M25" i="16"/>
  <c r="M30" i="16" s="1"/>
  <c r="I25" i="16"/>
  <c r="I30" i="16" s="1"/>
  <c r="K25" i="16"/>
  <c r="K30" i="16" s="1"/>
  <c r="G28" i="15"/>
  <c r="I23" i="15"/>
  <c r="I28" i="15" s="1"/>
  <c r="K13" i="15"/>
  <c r="G34" i="14"/>
  <c r="I26" i="14"/>
  <c r="I34" i="14" s="1"/>
  <c r="K26" i="14"/>
  <c r="K34" i="14" s="1"/>
  <c r="O13" i="14"/>
  <c r="O26" i="14" s="1"/>
  <c r="O34" i="14" s="1"/>
  <c r="M26" i="14"/>
  <c r="M34" i="14" s="1"/>
  <c r="G34" i="13"/>
  <c r="M27" i="13"/>
  <c r="M34" i="13" s="1"/>
  <c r="I27" i="13"/>
  <c r="I34" i="13" s="1"/>
  <c r="K27" i="13"/>
  <c r="K34" i="13" s="1"/>
  <c r="K26" i="12"/>
  <c r="I26" i="12"/>
  <c r="O13" i="12"/>
  <c r="O26" i="12" s="1"/>
  <c r="M26" i="12"/>
  <c r="K24" i="11"/>
  <c r="K31" i="11" s="1"/>
  <c r="M24" i="11"/>
  <c r="I24" i="11"/>
  <c r="I31" i="11" s="1"/>
  <c r="O24" i="11"/>
  <c r="O31" i="11" s="1"/>
  <c r="M31" i="11"/>
  <c r="G33" i="10"/>
  <c r="I26" i="10"/>
  <c r="I33" i="10" s="1"/>
  <c r="K26" i="10"/>
  <c r="K33" i="10" s="1"/>
  <c r="M26" i="10"/>
  <c r="M33" i="10" s="1"/>
  <c r="O13" i="10"/>
  <c r="O26" i="10" s="1"/>
  <c r="K25" i="9"/>
  <c r="K30" i="9" s="1"/>
  <c r="G30" i="9"/>
  <c r="O25" i="9"/>
  <c r="O30" i="9" s="1"/>
  <c r="M25" i="9"/>
  <c r="M30" i="9" s="1"/>
  <c r="I25" i="9"/>
  <c r="I30" i="9" s="1"/>
  <c r="I15" i="8"/>
  <c r="K15" i="8" s="1"/>
  <c r="M15" i="8" s="1"/>
  <c r="O15" i="8" s="1"/>
  <c r="I16" i="8"/>
  <c r="K16" i="8" s="1"/>
  <c r="M16" i="8" s="1"/>
  <c r="O16" i="8" s="1"/>
  <c r="I17" i="8"/>
  <c r="K17" i="8" s="1"/>
  <c r="M17" i="8" s="1"/>
  <c r="O17" i="8" s="1"/>
  <c r="I19" i="8"/>
  <c r="K19" i="8" s="1"/>
  <c r="M19" i="8" s="1"/>
  <c r="O19" i="8" s="1"/>
  <c r="I23" i="8"/>
  <c r="K23" i="8" s="1"/>
  <c r="M23" i="8" s="1"/>
  <c r="O23" i="8" s="1"/>
  <c r="K13" i="3"/>
  <c r="D18" i="3"/>
  <c r="D37" i="3"/>
  <c r="I16" i="3"/>
  <c r="K16" i="3" s="1"/>
  <c r="M16" i="3" s="1"/>
  <c r="O16" i="3" s="1"/>
  <c r="G29" i="3"/>
  <c r="K28" i="8"/>
  <c r="D28" i="3"/>
  <c r="D34" i="3"/>
  <c r="D39" i="3" s="1"/>
  <c r="G39" i="3"/>
  <c r="I21" i="8"/>
  <c r="K21" i="8" s="1"/>
  <c r="M21" i="8" s="1"/>
  <c r="O21" i="8" s="1"/>
  <c r="D13" i="3"/>
  <c r="D15" i="3"/>
  <c r="D21" i="3"/>
  <c r="I19" i="3"/>
  <c r="K19" i="3" s="1"/>
  <c r="M19" i="3" s="1"/>
  <c r="O19" i="3" s="1"/>
  <c r="I18" i="8"/>
  <c r="K18" i="8" s="1"/>
  <c r="M18" i="8" s="1"/>
  <c r="O18" i="8" s="1"/>
  <c r="G24" i="8"/>
  <c r="D21" i="8"/>
  <c r="I14" i="8"/>
  <c r="K14" i="8" s="1"/>
  <c r="M14" i="8" s="1"/>
  <c r="O14" i="8" s="1"/>
  <c r="I22" i="8"/>
  <c r="K22" i="8" s="1"/>
  <c r="M22" i="8" s="1"/>
  <c r="O22" i="8" s="1"/>
  <c r="D17" i="8"/>
  <c r="D19" i="8"/>
  <c r="I20" i="8"/>
  <c r="K20" i="8" s="1"/>
  <c r="M20" i="8" s="1"/>
  <c r="O20" i="8" s="1"/>
  <c r="D13" i="8"/>
  <c r="I13" i="8"/>
  <c r="K13" i="8" s="1"/>
  <c r="M13" i="8" s="1"/>
  <c r="O13" i="8" s="1"/>
  <c r="D15" i="8"/>
  <c r="D14" i="8"/>
  <c r="D18" i="8"/>
  <c r="D20" i="8"/>
  <c r="I28" i="8"/>
  <c r="M28" i="8"/>
  <c r="D28" i="8"/>
  <c r="G28" i="8"/>
  <c r="G29" i="8" s="1"/>
  <c r="D16" i="8"/>
  <c r="D22" i="8"/>
  <c r="D23" i="8"/>
  <c r="D18" i="7"/>
  <c r="I20" i="7"/>
  <c r="K20" i="7" s="1"/>
  <c r="M20" i="7" s="1"/>
  <c r="O20" i="7" s="1"/>
  <c r="I18" i="7"/>
  <c r="K18" i="7" s="1"/>
  <c r="M18" i="7" s="1"/>
  <c r="O18" i="7" s="1"/>
  <c r="G23" i="7"/>
  <c r="I22" i="7"/>
  <c r="K22" i="7" s="1"/>
  <c r="M22" i="7" s="1"/>
  <c r="O22" i="7" s="1"/>
  <c r="D20" i="7"/>
  <c r="I14" i="7"/>
  <c r="K14" i="7" s="1"/>
  <c r="M14" i="7" s="1"/>
  <c r="O14" i="7" s="1"/>
  <c r="I21" i="7"/>
  <c r="K21" i="7" s="1"/>
  <c r="M21" i="7" s="1"/>
  <c r="O21" i="7" s="1"/>
  <c r="D17" i="7"/>
  <c r="I19" i="7"/>
  <c r="K19" i="7" s="1"/>
  <c r="M19" i="7" s="1"/>
  <c r="O19" i="7" s="1"/>
  <c r="D13" i="7"/>
  <c r="I13" i="7"/>
  <c r="K13" i="7" s="1"/>
  <c r="M13" i="7" s="1"/>
  <c r="O13" i="7" s="1"/>
  <c r="D15" i="7"/>
  <c r="D14" i="7"/>
  <c r="D19" i="7"/>
  <c r="I27" i="7"/>
  <c r="M27" i="7"/>
  <c r="D27" i="7"/>
  <c r="G27" i="7"/>
  <c r="D16" i="7"/>
  <c r="D21" i="7"/>
  <c r="D22" i="7"/>
  <c r="I14" i="6"/>
  <c r="K14" i="6" s="1"/>
  <c r="M14" i="6" s="1"/>
  <c r="O14" i="6" s="1"/>
  <c r="I17" i="6"/>
  <c r="K17" i="6" s="1"/>
  <c r="M17" i="6" s="1"/>
  <c r="O17" i="6" s="1"/>
  <c r="I20" i="6"/>
  <c r="K20" i="6" s="1"/>
  <c r="M20" i="6" s="1"/>
  <c r="O20" i="6" s="1"/>
  <c r="I25" i="6"/>
  <c r="K25" i="6" s="1"/>
  <c r="M25" i="6" s="1"/>
  <c r="O25" i="6" s="1"/>
  <c r="I21" i="6"/>
  <c r="K21" i="6" s="1"/>
  <c r="M21" i="6" s="1"/>
  <c r="O21" i="6" s="1"/>
  <c r="I13" i="6"/>
  <c r="K13" i="6" s="1"/>
  <c r="M13" i="6" s="1"/>
  <c r="O13" i="6" s="1"/>
  <c r="I15" i="6"/>
  <c r="K15" i="6" s="1"/>
  <c r="M15" i="6" s="1"/>
  <c r="O15" i="6" s="1"/>
  <c r="I24" i="6"/>
  <c r="K24" i="6" s="1"/>
  <c r="M24" i="6" s="1"/>
  <c r="O24" i="6" s="1"/>
  <c r="G26" i="6"/>
  <c r="I18" i="6"/>
  <c r="K18" i="6" s="1"/>
  <c r="M18" i="6" s="1"/>
  <c r="O18" i="6" s="1"/>
  <c r="I22" i="6"/>
  <c r="K22" i="6" s="1"/>
  <c r="M22" i="6" s="1"/>
  <c r="O22" i="6" s="1"/>
  <c r="I16" i="6"/>
  <c r="K16" i="6" s="1"/>
  <c r="M16" i="6" s="1"/>
  <c r="O16" i="6" s="1"/>
  <c r="D29" i="4"/>
  <c r="I23" i="4"/>
  <c r="K23" i="4" s="1"/>
  <c r="M23" i="4" s="1"/>
  <c r="O23" i="4" s="1"/>
  <c r="G24" i="4"/>
  <c r="I14" i="4"/>
  <c r="K14" i="4" s="1"/>
  <c r="M14" i="4" s="1"/>
  <c r="O14" i="4" s="1"/>
  <c r="I18" i="4"/>
  <c r="K18" i="4" s="1"/>
  <c r="M18" i="4" s="1"/>
  <c r="O18" i="4" s="1"/>
  <c r="I13" i="4"/>
  <c r="K13" i="4" s="1"/>
  <c r="M13" i="4" s="1"/>
  <c r="I29" i="4"/>
  <c r="M29" i="4"/>
  <c r="G29" i="4"/>
  <c r="G40" i="3" l="1"/>
  <c r="O12" i="18"/>
  <c r="O25" i="18" s="1"/>
  <c r="O32" i="18" s="1"/>
  <c r="M25" i="18"/>
  <c r="M32" i="18" s="1"/>
  <c r="P43" i="17"/>
  <c r="P30" i="16"/>
  <c r="K23" i="15"/>
  <c r="K28" i="15" s="1"/>
  <c r="M13" i="15"/>
  <c r="P34" i="14"/>
  <c r="P34" i="13"/>
  <c r="P31" i="11"/>
  <c r="P33" i="10"/>
  <c r="P30" i="9"/>
  <c r="K29" i="3"/>
  <c r="K40" i="3" s="1"/>
  <c r="M13" i="3"/>
  <c r="I24" i="8"/>
  <c r="I29" i="8" s="1"/>
  <c r="I29" i="3"/>
  <c r="I40" i="3" s="1"/>
  <c r="M24" i="8"/>
  <c r="M29" i="8" s="1"/>
  <c r="O24" i="8"/>
  <c r="O29" i="8" s="1"/>
  <c r="K24" i="8"/>
  <c r="K29" i="8" s="1"/>
  <c r="G28" i="7"/>
  <c r="O23" i="7"/>
  <c r="O28" i="7" s="1"/>
  <c r="K23" i="7"/>
  <c r="K28" i="7" s="1"/>
  <c r="M23" i="7"/>
  <c r="M28" i="7" s="1"/>
  <c r="I23" i="7"/>
  <c r="I28" i="7" s="1"/>
  <c r="K26" i="6"/>
  <c r="M26" i="6"/>
  <c r="O26" i="6"/>
  <c r="I26" i="6"/>
  <c r="G30" i="4"/>
  <c r="K24" i="4"/>
  <c r="K30" i="4" s="1"/>
  <c r="I24" i="4"/>
  <c r="I30" i="4" s="1"/>
  <c r="M24" i="4"/>
  <c r="M30" i="4" s="1"/>
  <c r="O13" i="4"/>
  <c r="O24" i="4" s="1"/>
  <c r="O30" i="4" s="1"/>
  <c r="P32" i="18" l="1"/>
  <c r="M23" i="15"/>
  <c r="M28" i="15" s="1"/>
  <c r="O13" i="15"/>
  <c r="O23" i="15" s="1"/>
  <c r="O28" i="15" s="1"/>
  <c r="O13" i="3"/>
  <c r="O29" i="3" s="1"/>
  <c r="O40" i="3" s="1"/>
  <c r="M29" i="3"/>
  <c r="M40" i="3" s="1"/>
  <c r="P29" i="8"/>
  <c r="P28" i="7"/>
  <c r="P28" i="15" l="1"/>
  <c r="P40" i="3"/>
</calcChain>
</file>

<file path=xl/sharedStrings.xml><?xml version="1.0" encoding="utf-8"?>
<sst xmlns="http://schemas.openxmlformats.org/spreadsheetml/2006/main" count="1143" uniqueCount="244">
  <si>
    <t>ANNUAL PROCUREMENT PLAN</t>
  </si>
  <si>
    <t>Province, City or Municipality:_____________________________________________</t>
  </si>
  <si>
    <t>Plan Control No. ________________________</t>
  </si>
  <si>
    <t>Planned Amount</t>
  </si>
  <si>
    <t>Department/ Office: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</si>
  <si>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</si>
  <si>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</si>
  <si>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</si>
  <si>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</si>
  <si>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</si>
  <si>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</si>
  <si>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</si>
  <si>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</si>
  <si>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</si>
  <si>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</si>
  <si>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</si>
  <si>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</si>
  <si>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</si>
  <si>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</si>
  <si>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</si>
  <si>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</si>
  <si>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</si>
  <si>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</si>
  <si>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</si>
  <si>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</si>
  <si>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</si>
  <si>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</si>
  <si>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</si>
  <si>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</si>
  <si>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</si>
  <si>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Head of Department/Office</t>
  </si>
  <si>
    <t>Prepared By:</t>
  </si>
  <si>
    <t>Approved By:</t>
  </si>
  <si>
    <t>Head, BAC Secretariat</t>
  </si>
  <si>
    <t>Local Chief Executive</t>
  </si>
  <si>
    <t>1.0 MAINTENANCE AND OTHER OPERATING EXPENSES</t>
  </si>
  <si>
    <t>5-02-01-010</t>
  </si>
  <si>
    <t xml:space="preserve">Travelling Expenses </t>
  </si>
  <si>
    <t>5-02-02-010</t>
  </si>
  <si>
    <t>Training and Seminar Expenses</t>
  </si>
  <si>
    <t>5-02-03-010</t>
  </si>
  <si>
    <t>Office Supplies Expenses (ANNEX 1)</t>
  </si>
  <si>
    <t>5-02-03-090</t>
  </si>
  <si>
    <t>Fuel, Oil and Lubricants Expenses (ANNEX 2)</t>
  </si>
  <si>
    <t>5-02-03-990</t>
  </si>
  <si>
    <t>Other Supplies and Materials  Expenses (ANNEX 3)</t>
  </si>
  <si>
    <t>5-02-04-010</t>
  </si>
  <si>
    <t>Water Expenses</t>
  </si>
  <si>
    <t>5-02-04-020</t>
  </si>
  <si>
    <t>Electricity Expenses</t>
  </si>
  <si>
    <t>5-02-05-010</t>
  </si>
  <si>
    <t>Postage &amp; Courier Expenses</t>
  </si>
  <si>
    <t>5-02-05-030</t>
  </si>
  <si>
    <t>Internet Subscription Exprenses</t>
  </si>
  <si>
    <t>5-02-13-030</t>
  </si>
  <si>
    <t>Repair. &amp; Maint. - Infrastructure Assets (ANNEX4 )</t>
  </si>
  <si>
    <t>5-02-13-040</t>
  </si>
  <si>
    <t>Repair Maint- Buildings &amp; Other Structure (ANNEX5)</t>
  </si>
  <si>
    <t>5-02-13-050</t>
  </si>
  <si>
    <t>Repair Maint- Machinery and Equipment (ANNEX 6)</t>
  </si>
  <si>
    <t>5-02-13-990</t>
  </si>
  <si>
    <t>Repair/Maint.- Transportation Equipment ( ANNEX 7)</t>
  </si>
  <si>
    <t>Repair/Maint.- Other Property Equipment ( ANNEX 8)</t>
  </si>
  <si>
    <t>Representative Expenses</t>
  </si>
  <si>
    <t>5-02-99-990</t>
  </si>
  <si>
    <t>Other Maint. &amp; Operating Expenses</t>
  </si>
  <si>
    <t>TOTAL MOOE</t>
  </si>
  <si>
    <t>2.0 CAPITAL OUTLAY</t>
  </si>
  <si>
    <t>1-07-04-010</t>
  </si>
  <si>
    <t>Building Outlay</t>
  </si>
  <si>
    <t>1-07-04-990</t>
  </si>
  <si>
    <t>Other Structures Outlay (Annex 9)</t>
  </si>
  <si>
    <t>1-07-07-010</t>
  </si>
  <si>
    <t>Furniture and Fixture Outlay  (ANNEX 10)</t>
  </si>
  <si>
    <t>1-07-05-030</t>
  </si>
  <si>
    <t>Information &amp; Com, Tech Equip Outlay (ANNEX 11)</t>
  </si>
  <si>
    <t>1-07-05-080</t>
  </si>
  <si>
    <t>Construction &amp; Heavy Equipment Outlay</t>
  </si>
  <si>
    <t>1-07-99-990</t>
  </si>
  <si>
    <t>Other Equipment Outlay/Other Property Plant &amp; Equipt.(Annex 12)</t>
  </si>
  <si>
    <t>1-07-10-020</t>
  </si>
  <si>
    <t>Cons'n In Progress -  Road Highways &amp; Bridges</t>
  </si>
  <si>
    <t>TOTAL CAPITAL OUTLAY</t>
  </si>
  <si>
    <t>lot</t>
  </si>
  <si>
    <t>LOT</t>
  </si>
  <si>
    <t>TOTAL APPROPRIATION</t>
  </si>
  <si>
    <t>ORLANDO M. VERSOLA, CE, MPA</t>
  </si>
  <si>
    <t>Municipal Engineer</t>
  </si>
  <si>
    <t>Province, City or Municipality: Matalam, Cotabato</t>
  </si>
  <si>
    <t>C.Y 2020</t>
  </si>
  <si>
    <t>Department/ Office: Engineering Office</t>
  </si>
  <si>
    <t>Page 1 of1 pages</t>
  </si>
  <si>
    <t>Planned Amount:P 33,738,000.00</t>
  </si>
  <si>
    <t>Date Submitted: December 20, 2020</t>
  </si>
  <si>
    <t>Postage &amp; Deliveries Services</t>
  </si>
  <si>
    <t>other property, Plant &amp; Equipment Outlay (ANNEX 7)</t>
  </si>
  <si>
    <t>MARILYN M. AKMAD</t>
  </si>
  <si>
    <t>MSWDO/OIC</t>
  </si>
  <si>
    <t>lOT</t>
  </si>
  <si>
    <t>Telephone expenses</t>
  </si>
  <si>
    <t>Membership, Dues, and Other Contri. To Org.</t>
  </si>
  <si>
    <t>MARLYN F. SAMSON,CE</t>
  </si>
  <si>
    <t>5-02-99-060</t>
  </si>
  <si>
    <t>5-02-99-030</t>
  </si>
  <si>
    <t>Department/ Office: DRRMO</t>
  </si>
  <si>
    <t>Department/ Office: DSWD Office</t>
  </si>
  <si>
    <t xml:space="preserve">Department/ Office: MPDC Office </t>
  </si>
  <si>
    <t>NOEL V. ESPINOSA</t>
  </si>
  <si>
    <t>MPDC</t>
  </si>
  <si>
    <t>1</t>
  </si>
  <si>
    <t>Department/ Office: MCR  Office</t>
  </si>
  <si>
    <t>TRINIDAD T. BUTARDO</t>
  </si>
  <si>
    <t>Municipal Civil Registrar</t>
  </si>
  <si>
    <t>Department/ Office: Budget  Office</t>
  </si>
  <si>
    <t>SAMUEL F. FAELDONIA</t>
  </si>
  <si>
    <t>MBO</t>
  </si>
  <si>
    <t>Membership, Dues &amp; Contribution to Org.</t>
  </si>
  <si>
    <t>Department/ Office: Accounting Office</t>
  </si>
  <si>
    <t>LERIO D. MIGUEL, CPA</t>
  </si>
  <si>
    <t>Municipal Accountant</t>
  </si>
  <si>
    <t>Fidelity Bond Premium</t>
  </si>
  <si>
    <t>5-02-16-020</t>
  </si>
  <si>
    <t>Membership, Dues and Contributions to Org.</t>
  </si>
  <si>
    <t>IT Equipment &amp; Software</t>
  </si>
  <si>
    <t>Department/ Office: Market &amp; Slaughterhouse Office</t>
  </si>
  <si>
    <t>ELEUTERIO B. HERRERA, JR.</t>
  </si>
  <si>
    <t>Market Supervisor</t>
  </si>
  <si>
    <t>Other Property, Plant &amp; Equipment Outlay</t>
  </si>
  <si>
    <t>Department/ Office: Mun. Health  Office</t>
  </si>
  <si>
    <t>Medical,Dental, and Laboratory Supplies (ANNEX B)</t>
  </si>
  <si>
    <t>5-02-03-080</t>
  </si>
  <si>
    <t>Office Supplies Expenses (ANNEX A)</t>
  </si>
  <si>
    <t>Fuel, Oil and Lubricants Expenses (ANNEX C)</t>
  </si>
  <si>
    <t>Other Supplies and Materials  Expenses (ANNEX D)</t>
  </si>
  <si>
    <t>Repair Maint- Machinery and Equipment (ANNEX E)</t>
  </si>
  <si>
    <t>Repair/Maint.- Other Property Equipment ( ANNEX F)</t>
  </si>
  <si>
    <t>Department/ Office: Mun. Treasurers  Office</t>
  </si>
  <si>
    <t>ROSALIA B. BARRACA</t>
  </si>
  <si>
    <t>Municipal Treasurer</t>
  </si>
  <si>
    <t>Accountable Forms (ANNEX B)</t>
  </si>
  <si>
    <t>5-02-03-020</t>
  </si>
  <si>
    <t>Fedility Bond Premium</t>
  </si>
  <si>
    <t>5-02-13-060</t>
  </si>
  <si>
    <t>IT Equipment &amp; Software Outlay (ANNEX H)</t>
  </si>
  <si>
    <t>1-09-01-020</t>
  </si>
  <si>
    <t>Computer Software Programming (ANNEX I)</t>
  </si>
  <si>
    <t>Department/ Office: MGSO Office</t>
  </si>
  <si>
    <t>DORIS B. TORRES</t>
  </si>
  <si>
    <t>MGSO</t>
  </si>
  <si>
    <t>Taxes, Duties, &amp; Licenses (ANNEXG)</t>
  </si>
  <si>
    <t>5-02-16-010</t>
  </si>
  <si>
    <t>Insurance expenses</t>
  </si>
  <si>
    <t>Office Equipment Outlay</t>
  </si>
  <si>
    <t>IT Equipment &amp; Software Outlay-ANNEX 1</t>
  </si>
  <si>
    <t>Furniture and Fixture Outlay  (ANNEX J)</t>
  </si>
  <si>
    <t>Department/ Office: Assessor's  Office</t>
  </si>
  <si>
    <t>ROLANDO M. BERNARDINO</t>
  </si>
  <si>
    <t>Municipal  Assessor</t>
  </si>
  <si>
    <t>Fuel, Oil and Lubricants Expenses (ANNEX B)</t>
  </si>
  <si>
    <t>Other Supplies and Materials  Expenses (ANNEX C)</t>
  </si>
  <si>
    <t>Department/ Office: Agriculturist  Office</t>
  </si>
  <si>
    <t>WILFREDO V. JULOYA, JR,DVM.</t>
  </si>
  <si>
    <t>Municipal Agriculturist</t>
  </si>
  <si>
    <t>Repair Maint- Machinery and Equipment (ANNEX D)</t>
  </si>
  <si>
    <t>Printing &amp; Publication Expenses (ANNEX F)</t>
  </si>
  <si>
    <t>5-02-09-020</t>
  </si>
  <si>
    <t>IT Equipment &amp; Software Outlay (ANNEX G)</t>
  </si>
  <si>
    <t>Department/ Office: Mayor's  Office</t>
  </si>
  <si>
    <t>OSCAR M. VALDEVIESO</t>
  </si>
  <si>
    <t>Awards/Rewards Expanses</t>
  </si>
  <si>
    <t>Confidential  Expenses</t>
  </si>
  <si>
    <t>Auditing Services</t>
  </si>
  <si>
    <t>Other Professional Services (Honoraria)</t>
  </si>
  <si>
    <t>Repair/Maint.- Machinery and  Equipment ( ANNEX 4A)</t>
  </si>
  <si>
    <t>Repair/Maint.- Other Property Equipment ( ANNEX 4B)</t>
  </si>
  <si>
    <t>Advertising Expenses</t>
  </si>
  <si>
    <t>Representation Expenses</t>
  </si>
  <si>
    <t>Subcription Expenses</t>
  </si>
  <si>
    <t>Grants &amp; Donations (ANNEX 5)</t>
  </si>
  <si>
    <t>5-02-06-010</t>
  </si>
  <si>
    <t>5-02-10-010</t>
  </si>
  <si>
    <t>5-02-11-020</t>
  </si>
  <si>
    <t>5-02-11-990</t>
  </si>
  <si>
    <t>5-02-99-010</t>
  </si>
  <si>
    <t>5-02-99-070</t>
  </si>
  <si>
    <t>5-02-99-080</t>
  </si>
  <si>
    <t>ICT</t>
  </si>
  <si>
    <t>Motor Vehicle Outlay</t>
  </si>
  <si>
    <t>Municipal Mayor</t>
  </si>
  <si>
    <t>Department/ Office: SB  Office</t>
  </si>
  <si>
    <t>CHERYL V. CATAMCO, RN</t>
  </si>
  <si>
    <t>Municipal Vice Mayor</t>
  </si>
  <si>
    <t>Printing &amp; Publication</t>
  </si>
  <si>
    <t>Membership Dues &amp; Cont. to Org.</t>
  </si>
  <si>
    <t>5-02-99-020</t>
  </si>
  <si>
    <t>Furniture &amp; Fixture</t>
  </si>
  <si>
    <t>Office of the Mun. Engineer</t>
  </si>
  <si>
    <t>ORLANDO M. VERSOLA,CE,MPA</t>
  </si>
  <si>
    <t>Office of the MSWD</t>
  </si>
  <si>
    <t>oOffice of the MDRRM</t>
  </si>
  <si>
    <t>Office of the MPDC</t>
  </si>
  <si>
    <t>Office of the Local Civil Registrar</t>
  </si>
  <si>
    <t>Office of the Mun. Budget Officer</t>
  </si>
  <si>
    <t>Office of the Municipal Accountant</t>
  </si>
  <si>
    <t>Office of the Market &amp; Slaughterhouse</t>
  </si>
  <si>
    <t>Office of the Mun. Health Officer</t>
  </si>
  <si>
    <t>RHEMIA G. GUIANAN, MD</t>
  </si>
  <si>
    <t>Office of the Mun. Treasurer</t>
  </si>
  <si>
    <t>Office of MGSO</t>
  </si>
  <si>
    <t>Office of the Mun. Assessor</t>
  </si>
  <si>
    <t>Office of the Mun. Agriculturist</t>
  </si>
  <si>
    <t>WILFREDO V. JULOYA, JR. DVM.</t>
  </si>
  <si>
    <t>Office of the Mun. Mayor</t>
  </si>
  <si>
    <t>Office of the Sangguniang Bayan</t>
  </si>
  <si>
    <t>ALELI A. LOCSIN,CE</t>
  </si>
  <si>
    <t xml:space="preserve">                                                          OSCAR M. VALDEVIESO</t>
  </si>
  <si>
    <t>Planned Amount:P 746,000.00</t>
  </si>
  <si>
    <t>Planned Amount:P 510,000.00</t>
  </si>
  <si>
    <t>Planned Amount:P 1,065,000.00</t>
  </si>
  <si>
    <t>Planned Amount:P 535,000.00</t>
  </si>
  <si>
    <t>Planned Amount:P 895,000.00</t>
  </si>
  <si>
    <t>Planned Amount:P 973,000.00</t>
  </si>
  <si>
    <t>Planned Amount:P 1,332,000.00</t>
  </si>
  <si>
    <t>Planned Amount:P 927,000.00</t>
  </si>
  <si>
    <t>Planned Amount:P 1,392,000.00</t>
  </si>
  <si>
    <t>Planned Amount:P 1,286,600.00</t>
  </si>
  <si>
    <t>Planned Amount:P 589,000.00</t>
  </si>
  <si>
    <t>Planned Amount:P 601,000.00</t>
  </si>
  <si>
    <t>Planned Amount:P 46,874,970.48</t>
  </si>
  <si>
    <t>Planned Amount:P 5,772,102.00</t>
  </si>
  <si>
    <t>C.Y 2021</t>
  </si>
  <si>
    <t>Subsidy to Local Economic Enterprise</t>
  </si>
  <si>
    <t>5-02-14-0800</t>
  </si>
  <si>
    <t>5-02-08-010</t>
  </si>
  <si>
    <t>Demolation &amp; Relocation Expenses</t>
  </si>
  <si>
    <t>Other Structure Outlay</t>
  </si>
  <si>
    <t>1-07-03-040</t>
  </si>
  <si>
    <t>Water System Facility</t>
  </si>
  <si>
    <t>Information &amp; Communication Technology Equipment</t>
  </si>
  <si>
    <t>1-07-05-30</t>
  </si>
  <si>
    <t>Furniture &amp; Fixture Outlay</t>
  </si>
  <si>
    <t>JERMAINE JOIEE B. TORRES</t>
  </si>
  <si>
    <t>1-07-05-020</t>
  </si>
  <si>
    <t>Other Property,plant &amp; Equipment Outlay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</si>
</sst>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8" fillId="0" borderId="8" xfId="0" quotePrefix="1" applyFont="1" applyBorder="1"/>
    <xf numFmtId="0" fontId="8" fillId="2" borderId="9" xfId="0" quotePrefix="1" applyFont="1" applyFill="1" applyBorder="1"/>
    <xf numFmtId="0" fontId="8" fillId="2" borderId="10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/>
    <xf numFmtId="2" fontId="8" fillId="0" borderId="10" xfId="0" applyNumberFormat="1" applyFont="1" applyBorder="1"/>
    <xf numFmtId="2" fontId="8" fillId="2" borderId="10" xfId="0" applyNumberFormat="1" applyFont="1" applyFill="1" applyBorder="1"/>
    <xf numFmtId="0" fontId="0" fillId="0" borderId="22" xfId="0" applyBorder="1"/>
    <xf numFmtId="0" fontId="8" fillId="2" borderId="10" xfId="0" applyNumberFormat="1" applyFont="1" applyFill="1" applyBorder="1" applyAlignment="1">
      <alignment vertical="center" wrapText="1"/>
    </xf>
    <xf numFmtId="0" fontId="10" fillId="0" borderId="10" xfId="0" applyFont="1" applyBorder="1"/>
    <xf numFmtId="0" fontId="8" fillId="3" borderId="11" xfId="0" applyFont="1" applyFill="1" applyBorder="1"/>
    <xf numFmtId="0" fontId="8" fillId="3" borderId="12" xfId="0" applyFont="1" applyFill="1" applyBorder="1"/>
    <xf numFmtId="0" fontId="8" fillId="0" borderId="22" xfId="0" applyFont="1" applyBorder="1"/>
    <xf numFmtId="0" fontId="0" fillId="0" borderId="25" xfId="0" applyBorder="1"/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43" fontId="10" fillId="2" borderId="14" xfId="1" applyFont="1" applyFill="1" applyBorder="1"/>
    <xf numFmtId="43" fontId="10" fillId="0" borderId="14" xfId="1" applyFont="1" applyBorder="1"/>
    <xf numFmtId="43" fontId="0" fillId="0" borderId="0" xfId="1" applyFont="1"/>
    <xf numFmtId="43" fontId="10" fillId="0" borderId="0" xfId="1" applyFont="1"/>
    <xf numFmtId="43" fontId="10" fillId="0" borderId="10" xfId="1" applyFont="1" applyBorder="1"/>
    <xf numFmtId="43" fontId="10" fillId="0" borderId="10" xfId="0" applyNumberFormat="1" applyFont="1" applyBorder="1"/>
    <xf numFmtId="43" fontId="10" fillId="0" borderId="23" xfId="0" applyNumberFormat="1" applyFont="1" applyBorder="1"/>
    <xf numFmtId="43" fontId="8" fillId="0" borderId="10" xfId="1" applyFont="1" applyBorder="1"/>
    <xf numFmtId="43" fontId="10" fillId="0" borderId="23" xfId="1" applyFont="1" applyBorder="1"/>
    <xf numFmtId="43" fontId="9" fillId="0" borderId="10" xfId="1" applyFont="1" applyBorder="1"/>
    <xf numFmtId="43" fontId="0" fillId="0" borderId="0" xfId="1" applyFont="1" applyBorder="1"/>
    <xf numFmtId="43" fontId="8" fillId="3" borderId="12" xfId="1" applyFont="1" applyFill="1" applyBorder="1"/>
    <xf numFmtId="43" fontId="1" fillId="0" borderId="0" xfId="1" applyFont="1" applyBorder="1"/>
    <xf numFmtId="43" fontId="5" fillId="0" borderId="0" xfId="1" applyFont="1" applyBorder="1" applyAlignment="1">
      <alignment horizontal="center"/>
    </xf>
    <xf numFmtId="43" fontId="8" fillId="4" borderId="12" xfId="1" applyFont="1" applyFill="1" applyBorder="1"/>
    <xf numFmtId="43" fontId="10" fillId="4" borderId="12" xfId="1" applyFont="1" applyFill="1" applyBorder="1"/>
    <xf numFmtId="43" fontId="8" fillId="4" borderId="12" xfId="1" applyFont="1" applyFill="1" applyBorder="1" applyAlignment="1"/>
    <xf numFmtId="0" fontId="10" fillId="4" borderId="10" xfId="0" applyFont="1" applyFill="1" applyBorder="1"/>
    <xf numFmtId="0" fontId="10" fillId="4" borderId="23" xfId="0" applyFont="1" applyFill="1" applyBorder="1"/>
    <xf numFmtId="43" fontId="10" fillId="4" borderId="10" xfId="0" applyNumberFormat="1" applyFont="1" applyFill="1" applyBorder="1"/>
    <xf numFmtId="43" fontId="8" fillId="0" borderId="2" xfId="1" applyFont="1" applyBorder="1"/>
    <xf numFmtId="43" fontId="10" fillId="0" borderId="2" xfId="1" applyFont="1" applyBorder="1"/>
    <xf numFmtId="0" fontId="0" fillId="0" borderId="0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0" fillId="0" borderId="10" xfId="1" quotePrefix="1" applyFont="1" applyBorder="1"/>
    <xf numFmtId="4" fontId="0" fillId="0" borderId="2" xfId="0" applyNumberFormat="1" applyBorder="1"/>
    <xf numFmtId="43" fontId="0" fillId="0" borderId="2" xfId="1" applyFont="1" applyBorder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0" fontId="6" fillId="0" borderId="2" xfId="0" applyFont="1" applyBorder="1"/>
    <xf numFmtId="0" fontId="8" fillId="0" borderId="29" xfId="0" applyFont="1" applyBorder="1"/>
    <xf numFmtId="0" fontId="8" fillId="0" borderId="30" xfId="0" applyFont="1" applyBorder="1"/>
    <xf numFmtId="43" fontId="8" fillId="0" borderId="30" xfId="1" applyFont="1" applyBorder="1"/>
    <xf numFmtId="43" fontId="10" fillId="0" borderId="30" xfId="1" applyFont="1" applyBorder="1"/>
    <xf numFmtId="43" fontId="10" fillId="0" borderId="31" xfId="1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43" fontId="1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1" fillId="0" borderId="4" xfId="1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42</xdr:row>
      <xdr:rowOff>0</xdr:rowOff>
    </xdr:from>
    <xdr:to>
      <xdr:col>2</xdr:col>
      <xdr:colOff>730250</xdr:colOff>
      <xdr:row>42</xdr:row>
      <xdr:rowOff>6350</xdr:rowOff>
    </xdr:to>
    <xdr:cxnSp macro="">
      <xdr:nvCxnSpPr>
        <xdr:cNvPr id="3" name="Straight Connector 2"/>
        <xdr:cNvCxnSpPr/>
      </xdr:nvCxnSpPr>
      <xdr:spPr>
        <a:xfrm flipV="1">
          <a:off x="355600" y="7715250"/>
          <a:ext cx="25400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35</xdr:row>
      <xdr:rowOff>0</xdr:rowOff>
    </xdr:from>
    <xdr:to>
      <xdr:col>3</xdr:col>
      <xdr:colOff>730250</xdr:colOff>
      <xdr:row>35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31</xdr:row>
      <xdr:rowOff>0</xdr:rowOff>
    </xdr:from>
    <xdr:to>
      <xdr:col>3</xdr:col>
      <xdr:colOff>730250</xdr:colOff>
      <xdr:row>31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3</xdr:col>
      <xdr:colOff>730250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29</xdr:row>
      <xdr:rowOff>0</xdr:rowOff>
    </xdr:from>
    <xdr:to>
      <xdr:col>3</xdr:col>
      <xdr:colOff>730250</xdr:colOff>
      <xdr:row>29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42</xdr:row>
      <xdr:rowOff>0</xdr:rowOff>
    </xdr:from>
    <xdr:to>
      <xdr:col>3</xdr:col>
      <xdr:colOff>730250</xdr:colOff>
      <xdr:row>42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639050"/>
          <a:ext cx="2441575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34193</xdr:colOff>
      <xdr:row>35</xdr:row>
      <xdr:rowOff>175847</xdr:rowOff>
    </xdr:from>
    <xdr:to>
      <xdr:col>1</xdr:col>
      <xdr:colOff>63500</xdr:colOff>
      <xdr:row>35</xdr:row>
      <xdr:rowOff>182196</xdr:rowOff>
    </xdr:to>
    <xdr:cxnSp macro="">
      <xdr:nvCxnSpPr>
        <xdr:cNvPr id="3" name="Straight Connector 2"/>
        <xdr:cNvCxnSpPr/>
      </xdr:nvCxnSpPr>
      <xdr:spPr>
        <a:xfrm flipV="1">
          <a:off x="34193" y="6672385"/>
          <a:ext cx="2222499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1533769</xdr:colOff>
      <xdr:row>35</xdr:row>
      <xdr:rowOff>175846</xdr:rowOff>
    </xdr:from>
    <xdr:to>
      <xdr:col>2</xdr:col>
      <xdr:colOff>591039</xdr:colOff>
      <xdr:row>35</xdr:row>
      <xdr:rowOff>180731</xdr:rowOff>
    </xdr:to>
    <xdr:cxnSp macro="">
      <xdr:nvCxnSpPr>
        <xdr:cNvPr id="5" name="Straight Connector 4"/>
        <xdr:cNvCxnSpPr/>
      </xdr:nvCxnSpPr>
      <xdr:spPr>
        <a:xfrm>
          <a:off x="3726961" y="6672384"/>
          <a:ext cx="2193193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34</xdr:row>
      <xdr:rowOff>0</xdr:rowOff>
    </xdr:from>
    <xdr:to>
      <xdr:col>3</xdr:col>
      <xdr:colOff>730250</xdr:colOff>
      <xdr:row>34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8372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45</xdr:row>
      <xdr:rowOff>0</xdr:rowOff>
    </xdr:from>
    <xdr:to>
      <xdr:col>3</xdr:col>
      <xdr:colOff>730250</xdr:colOff>
      <xdr:row>45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32</xdr:row>
      <xdr:rowOff>0</xdr:rowOff>
    </xdr:from>
    <xdr:to>
      <xdr:col>3</xdr:col>
      <xdr:colOff>730250</xdr:colOff>
      <xdr:row>32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3</xdr:col>
      <xdr:colOff>730250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36</xdr:row>
      <xdr:rowOff>0</xdr:rowOff>
    </xdr:from>
    <xdr:to>
      <xdr:col>3</xdr:col>
      <xdr:colOff>730250</xdr:colOff>
      <xdr:row>36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36</xdr:row>
      <xdr:rowOff>0</xdr:rowOff>
    </xdr:from>
    <xdr:to>
      <xdr:col>3</xdr:col>
      <xdr:colOff>730250</xdr:colOff>
      <xdr:row>36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29</xdr:row>
      <xdr:rowOff>0</xdr:rowOff>
    </xdr:from>
    <xdr:to>
      <xdr:col>3</xdr:col>
      <xdr:colOff>730250</xdr:colOff>
      <xdr:row>29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33</xdr:row>
      <xdr:rowOff>0</xdr:rowOff>
    </xdr:from>
    <xdr:to>
      <xdr:col>3</xdr:col>
      <xdr:colOff>730250</xdr:colOff>
      <xdr:row>33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991475"/>
          <a:ext cx="36322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1%201st%20fdp\matalam%20files\local%20G\alot%20file\app\PPMP-OME-CORRECTED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p"/>
      <sheetName val="aip (2)"/>
      <sheetName val="aip (3)"/>
      <sheetName val="aip (4)"/>
      <sheetName val="ppmp"/>
      <sheetName val="ANNEX1"/>
      <sheetName val="ANNEX-2"/>
      <sheetName val="ANNEX-3"/>
      <sheetName val="ANNEX 4"/>
      <sheetName val="ANNEX5"/>
      <sheetName val="ANNEX 6"/>
      <sheetName val="ANNEX 7 (2)"/>
      <sheetName val="ANNEX 8"/>
      <sheetName val="ANNEX 9"/>
      <sheetName val="ANNEX 10"/>
      <sheetName val="ANNEX 10 (2)"/>
      <sheetName val="app"/>
      <sheetName val="Annex 1"/>
      <sheetName val="ps"/>
      <sheetName val="MAyor's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E10">
            <v>4</v>
          </cell>
          <cell r="F10" t="str">
            <v>LOT</v>
          </cell>
          <cell r="G10">
            <v>500000</v>
          </cell>
        </row>
        <row r="11">
          <cell r="G11">
            <v>200000</v>
          </cell>
        </row>
        <row r="12">
          <cell r="G12">
            <v>230000</v>
          </cell>
        </row>
        <row r="21">
          <cell r="G21">
            <v>40000</v>
          </cell>
        </row>
        <row r="22">
          <cell r="G22">
            <v>9500000</v>
          </cell>
        </row>
        <row r="24">
          <cell r="G24">
            <v>15000</v>
          </cell>
        </row>
        <row r="30">
          <cell r="F30" t="str">
            <v>lot</v>
          </cell>
        </row>
        <row r="34">
          <cell r="G34">
            <v>10000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topLeftCell="A16" zoomScaleNormal="100" zoomScaleSheetLayoutView="100" workbookViewId="0">
      <selection activeCell="A3" sqref="A3:O4"/>
    </sheetView>
  </sheetViews>
  <sheetFormatPr defaultRowHeight="15" x14ac:dyDescent="0.25"/>
  <cols>
    <col min="1" max="1" width="10.5703125" customWidth="1"/>
    <col min="2" max="2" width="20.42578125" customWidth="1"/>
    <col min="3" max="3" width="13.5703125" customWidth="1"/>
    <col min="4" max="4" width="7.5703125" customWidth="1"/>
    <col min="5" max="5" width="8.85546875" customWidth="1"/>
    <col min="6" max="6" width="11.42578125" customWidth="1"/>
    <col min="8" max="8" width="11.85546875" customWidth="1"/>
    <col min="10" max="10" width="11.85546875" customWidth="1"/>
    <col min="11" max="11" width="9.140625" customWidth="1"/>
    <col min="12" max="12" width="11.85546875" customWidth="1"/>
    <col min="14" max="14" width="11.85546875" customWidth="1"/>
  </cols>
  <sheetData>
    <row r="1" spans="1:15" ht="14.45" x14ac:dyDescent="0.35">
      <c r="A1" s="16" t="s">
        <v>26</v>
      </c>
      <c r="B1" s="13"/>
      <c r="C1" s="13"/>
    </row>
    <row r="2" spans="1:15" x14ac:dyDescent="0.25">
      <c r="A2" s="16"/>
      <c r="B2" s="13"/>
      <c r="C2" s="13"/>
    </row>
    <row r="3" spans="1:15" ht="14.45" customHeight="1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4.45" customHeight="1" x14ac:dyDescent="0.25">
      <c r="A4" s="87" t="s">
        <v>89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ht="14.45" x14ac:dyDescent="0.35">
      <c r="A6" s="79" t="s">
        <v>1</v>
      </c>
      <c r="B6" s="79"/>
      <c r="C6" s="79"/>
      <c r="D6" s="79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4.45" x14ac:dyDescent="0.35">
      <c r="A7" s="80" t="s">
        <v>2</v>
      </c>
      <c r="B7" s="80"/>
      <c r="C7" s="80"/>
      <c r="D7" s="80"/>
      <c r="E7" s="80"/>
      <c r="F7" s="81" t="s">
        <v>3</v>
      </c>
      <c r="G7" s="81"/>
      <c r="H7" s="81"/>
      <c r="I7" s="81"/>
      <c r="J7" s="81"/>
      <c r="K7" s="85" t="s">
        <v>28</v>
      </c>
      <c r="L7" s="85"/>
      <c r="M7" s="85"/>
      <c r="N7" s="85"/>
    </row>
    <row r="8" spans="1:15" ht="14.45" x14ac:dyDescent="0.35">
      <c r="A8" s="86" t="s">
        <v>4</v>
      </c>
      <c r="B8" s="86"/>
      <c r="C8" s="86"/>
      <c r="D8" s="86"/>
      <c r="E8" s="86"/>
      <c r="F8" s="12" t="s">
        <v>5</v>
      </c>
      <c r="G8" s="81" t="s">
        <v>6</v>
      </c>
      <c r="H8" s="81"/>
      <c r="I8" s="81" t="s">
        <v>7</v>
      </c>
      <c r="J8" s="81"/>
      <c r="K8" s="86" t="s">
        <v>8</v>
      </c>
      <c r="L8" s="86"/>
      <c r="M8" s="86"/>
      <c r="N8" s="86"/>
    </row>
    <row r="9" spans="1:15" x14ac:dyDescent="0.25">
      <c r="A9" s="82" t="s">
        <v>9</v>
      </c>
      <c r="B9" s="82" t="s">
        <v>10</v>
      </c>
      <c r="C9" s="82" t="s">
        <v>11</v>
      </c>
      <c r="D9" s="75" t="s">
        <v>12</v>
      </c>
      <c r="E9" s="76"/>
      <c r="F9" s="82" t="s">
        <v>13</v>
      </c>
      <c r="G9" s="81" t="s">
        <v>14</v>
      </c>
      <c r="H9" s="81"/>
      <c r="I9" s="81"/>
      <c r="J9" s="81"/>
      <c r="K9" s="81"/>
      <c r="L9" s="81"/>
      <c r="M9" s="81"/>
      <c r="N9" s="81"/>
    </row>
    <row r="10" spans="1:15" x14ac:dyDescent="0.25">
      <c r="A10" s="82"/>
      <c r="B10" s="82"/>
      <c r="C10" s="82"/>
      <c r="D10" s="77"/>
      <c r="E10" s="78"/>
      <c r="F10" s="82"/>
      <c r="G10" s="82" t="s">
        <v>15</v>
      </c>
      <c r="H10" s="82"/>
      <c r="I10" s="82" t="s">
        <v>16</v>
      </c>
      <c r="J10" s="82"/>
      <c r="K10" s="83" t="s">
        <v>17</v>
      </c>
      <c r="L10" s="83"/>
      <c r="M10" s="81" t="s">
        <v>18</v>
      </c>
      <c r="N10" s="81"/>
    </row>
    <row r="11" spans="1:15" x14ac:dyDescent="0.25">
      <c r="A11" s="82"/>
      <c r="B11" s="82"/>
      <c r="C11" s="82"/>
      <c r="D11" s="14" t="s">
        <v>27</v>
      </c>
      <c r="E11" s="14" t="s">
        <v>10</v>
      </c>
      <c r="F11" s="82"/>
      <c r="G11" s="2" t="s">
        <v>19</v>
      </c>
      <c r="H11" s="3" t="s">
        <v>20</v>
      </c>
      <c r="I11" s="3" t="s">
        <v>19</v>
      </c>
      <c r="J11" s="3" t="s">
        <v>20</v>
      </c>
      <c r="K11" s="3" t="s">
        <v>19</v>
      </c>
      <c r="L11" s="3" t="s">
        <v>20</v>
      </c>
      <c r="M11" s="3" t="s">
        <v>19</v>
      </c>
      <c r="N11" s="3" t="s">
        <v>20</v>
      </c>
    </row>
    <row r="12" spans="1:15" ht="14.45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ht="14.45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ht="14.45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ht="14.45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ht="14.45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45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45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45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45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45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45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3" t="s">
        <v>21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s="8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s="8" customFormat="1" x14ac:dyDescent="0.25">
      <c r="A39" s="19" t="s">
        <v>29</v>
      </c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</row>
    <row r="40" spans="1:14" s="8" customFormat="1" ht="14.45" customHeight="1" x14ac:dyDescent="0.25">
      <c r="B40" s="7"/>
      <c r="C40" s="7"/>
      <c r="D40" s="7"/>
      <c r="E40" s="7"/>
      <c r="F40" s="7"/>
      <c r="G40" s="7"/>
      <c r="H40" s="15"/>
      <c r="I40" s="7"/>
      <c r="K40"/>
      <c r="L40"/>
      <c r="M40"/>
    </row>
    <row r="41" spans="1:14" s="8" customFormat="1" ht="14.45" customHeight="1" x14ac:dyDescent="0.25">
      <c r="B41" s="7"/>
      <c r="C41" s="7"/>
      <c r="D41" s="7"/>
      <c r="E41" s="7"/>
      <c r="F41" s="7"/>
      <c r="G41" s="7"/>
      <c r="H41" s="15"/>
      <c r="I41" s="7"/>
      <c r="K41"/>
      <c r="L41"/>
      <c r="M41"/>
    </row>
    <row r="42" spans="1:14" s="8" customFormat="1" ht="14.45" customHeight="1" x14ac:dyDescent="0.25">
      <c r="B42" s="7"/>
      <c r="C42" s="7"/>
      <c r="D42" s="7"/>
      <c r="E42" s="7"/>
      <c r="F42" s="7"/>
      <c r="G42" s="7"/>
      <c r="H42" s="15"/>
      <c r="I42" s="7"/>
      <c r="K42"/>
      <c r="L42"/>
      <c r="M42"/>
    </row>
    <row r="43" spans="1:14" s="8" customFormat="1" ht="20.45" customHeight="1" x14ac:dyDescent="0.25">
      <c r="B43" s="18" t="s">
        <v>30</v>
      </c>
      <c r="C43" s="7"/>
      <c r="D43" s="7"/>
      <c r="H43" s="7"/>
      <c r="K43"/>
      <c r="L43"/>
      <c r="M43"/>
    </row>
    <row r="44" spans="1:14" s="8" customFormat="1" x14ac:dyDescent="0.25">
      <c r="B44" s="7"/>
      <c r="C44" s="7"/>
      <c r="D44" s="7"/>
      <c r="H44" s="7"/>
      <c r="K44"/>
      <c r="L44"/>
      <c r="M44"/>
    </row>
    <row r="45" spans="1:14" s="8" customFormat="1" x14ac:dyDescent="0.25"/>
  </sheetData>
  <mergeCells count="20">
    <mergeCell ref="A3:O3"/>
    <mergeCell ref="K7:N7"/>
    <mergeCell ref="A8:E8"/>
    <mergeCell ref="G8:H8"/>
    <mergeCell ref="I8:J8"/>
    <mergeCell ref="K8:N8"/>
    <mergeCell ref="A4:O4"/>
    <mergeCell ref="D9:E10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  <mergeCell ref="M10:N10"/>
  </mergeCells>
  <pageMargins left="0.62992125984251968" right="0.23622047244094491" top="0" bottom="0" header="0.31496062992125984" footer="0.31496062992125984"/>
  <pageSetup paperSize="10000" scale="88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>
      <selection activeCell="P12" sqref="P12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221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117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1">
        <v>200000</v>
      </c>
      <c r="H13" s="34">
        <v>1</v>
      </c>
      <c r="I13" s="45">
        <f>+G13/E13</f>
        <v>50000</v>
      </c>
      <c r="J13" s="34">
        <f t="shared" ref="J13:O25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5" si="1">+G14/E14</f>
        <v>30000</v>
      </c>
      <c r="E14" s="34">
        <f>+[1]ppmp!$E$10</f>
        <v>4</v>
      </c>
      <c r="F14" s="34" t="str">
        <f>+[1]ppmp!$F$10</f>
        <v>LOT</v>
      </c>
      <c r="G14" s="41">
        <v>120000</v>
      </c>
      <c r="H14" s="34">
        <v>1</v>
      </c>
      <c r="I14" s="45">
        <f t="shared" ref="I14:I24" si="2">+G14/E14</f>
        <v>30000</v>
      </c>
      <c r="J14" s="34">
        <f t="shared" si="0"/>
        <v>1</v>
      </c>
      <c r="K14" s="46">
        <f t="shared" si="0"/>
        <v>30000</v>
      </c>
      <c r="L14" s="34">
        <f t="shared" si="0"/>
        <v>1</v>
      </c>
      <c r="M14" s="46">
        <f t="shared" si="0"/>
        <v>30000</v>
      </c>
      <c r="N14" s="34">
        <f t="shared" si="0"/>
        <v>1</v>
      </c>
      <c r="O14" s="47">
        <f t="shared" si="0"/>
        <v>30000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71750</v>
      </c>
      <c r="E15" s="34">
        <f>+[1]ppmp!$E$10</f>
        <v>4</v>
      </c>
      <c r="F15" s="34" t="str">
        <f>+[1]ppmp!$F$10</f>
        <v>LOT</v>
      </c>
      <c r="G15" s="41">
        <v>287000</v>
      </c>
      <c r="H15" s="34">
        <v>1</v>
      </c>
      <c r="I15" s="45">
        <f t="shared" si="2"/>
        <v>71750</v>
      </c>
      <c r="J15" s="34">
        <f t="shared" si="0"/>
        <v>1</v>
      </c>
      <c r="K15" s="46">
        <f t="shared" si="0"/>
        <v>71750</v>
      </c>
      <c r="L15" s="34">
        <f t="shared" si="0"/>
        <v>1</v>
      </c>
      <c r="M15" s="46">
        <f t="shared" si="0"/>
        <v>71750</v>
      </c>
      <c r="N15" s="34">
        <f t="shared" si="0"/>
        <v>1</v>
      </c>
      <c r="O15" s="47">
        <f t="shared" si="0"/>
        <v>71750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4000</v>
      </c>
      <c r="E16" s="34">
        <f>+[1]ppmp!$E$10</f>
        <v>4</v>
      </c>
      <c r="F16" s="34" t="str">
        <f>+[1]ppmp!$F$10</f>
        <v>LOT</v>
      </c>
      <c r="G16" s="41">
        <v>16000</v>
      </c>
      <c r="H16" s="34">
        <v>1</v>
      </c>
      <c r="I16" s="45">
        <f t="shared" si="2"/>
        <v>4000</v>
      </c>
      <c r="J16" s="34">
        <f t="shared" si="0"/>
        <v>1</v>
      </c>
      <c r="K16" s="46">
        <f t="shared" si="0"/>
        <v>4000</v>
      </c>
      <c r="L16" s="34">
        <f t="shared" si="0"/>
        <v>1</v>
      </c>
      <c r="M16" s="46">
        <f t="shared" si="0"/>
        <v>4000</v>
      </c>
      <c r="N16" s="34">
        <f t="shared" si="0"/>
        <v>1</v>
      </c>
      <c r="O16" s="47">
        <f t="shared" si="0"/>
        <v>4000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22500</v>
      </c>
      <c r="E17" s="34">
        <f>+[1]ppmp!$E$10</f>
        <v>4</v>
      </c>
      <c r="F17" s="34" t="str">
        <f>+[1]ppmp!$F$10</f>
        <v>LOT</v>
      </c>
      <c r="G17" s="41">
        <v>90000</v>
      </c>
      <c r="H17" s="34">
        <v>1</v>
      </c>
      <c r="I17" s="45">
        <f t="shared" si="2"/>
        <v>22500</v>
      </c>
      <c r="J17" s="34">
        <f t="shared" si="0"/>
        <v>1</v>
      </c>
      <c r="K17" s="46">
        <f t="shared" si="0"/>
        <v>22500</v>
      </c>
      <c r="L17" s="34">
        <f t="shared" si="0"/>
        <v>1</v>
      </c>
      <c r="M17" s="46">
        <f t="shared" si="0"/>
        <v>22500</v>
      </c>
      <c r="N17" s="34">
        <f t="shared" si="0"/>
        <v>1</v>
      </c>
      <c r="O17" s="47">
        <f t="shared" si="0"/>
        <v>22500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500</v>
      </c>
      <c r="E18" s="34">
        <f>+[1]ppmp!$E$10</f>
        <v>4</v>
      </c>
      <c r="F18" s="34" t="str">
        <f>+[1]ppmp!$F$10</f>
        <v>LOT</v>
      </c>
      <c r="G18" s="41">
        <v>2000</v>
      </c>
      <c r="H18" s="34">
        <v>1</v>
      </c>
      <c r="I18" s="45">
        <f t="shared" si="2"/>
        <v>500</v>
      </c>
      <c r="J18" s="34">
        <f t="shared" si="0"/>
        <v>1</v>
      </c>
      <c r="K18" s="46">
        <f t="shared" si="0"/>
        <v>500</v>
      </c>
      <c r="L18" s="34">
        <f t="shared" si="0"/>
        <v>1</v>
      </c>
      <c r="M18" s="46">
        <f t="shared" si="0"/>
        <v>500</v>
      </c>
      <c r="N18" s="34">
        <f t="shared" si="0"/>
        <v>1</v>
      </c>
      <c r="O18" s="47">
        <f t="shared" si="0"/>
        <v>500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>+G19/E19</f>
        <v>9000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2"/>
        <v>9000</v>
      </c>
      <c r="J19" s="34">
        <f t="shared" si="0"/>
        <v>1</v>
      </c>
      <c r="K19" s="46">
        <f t="shared" si="0"/>
        <v>9000</v>
      </c>
      <c r="L19" s="34">
        <f t="shared" si="0"/>
        <v>1</v>
      </c>
      <c r="M19" s="46">
        <f t="shared" si="0"/>
        <v>9000</v>
      </c>
      <c r="N19" s="34">
        <f t="shared" si="0"/>
        <v>1</v>
      </c>
      <c r="O19" s="47">
        <f t="shared" si="0"/>
        <v>9000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21500</v>
      </c>
      <c r="E20" s="34">
        <f>+[1]ppmp!$E$10</f>
        <v>4</v>
      </c>
      <c r="F20" s="34" t="str">
        <f>+[1]ppmp!$F$10</f>
        <v>LOT</v>
      </c>
      <c r="G20" s="41">
        <v>86000</v>
      </c>
      <c r="H20" s="34">
        <v>1</v>
      </c>
      <c r="I20" s="45">
        <f t="shared" si="2"/>
        <v>21500</v>
      </c>
      <c r="J20" s="34">
        <f t="shared" si="0"/>
        <v>1</v>
      </c>
      <c r="K20" s="46">
        <f t="shared" si="0"/>
        <v>21500</v>
      </c>
      <c r="L20" s="34">
        <f t="shared" si="0"/>
        <v>1</v>
      </c>
      <c r="M20" s="46">
        <f t="shared" si="0"/>
        <v>21500</v>
      </c>
      <c r="N20" s="34">
        <f t="shared" si="0"/>
        <v>1</v>
      </c>
      <c r="O20" s="47">
        <f t="shared" si="0"/>
        <v>21500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2000</v>
      </c>
      <c r="E21" s="34">
        <f>+[1]ppmp!$E$10</f>
        <v>4</v>
      </c>
      <c r="F21" s="34" t="str">
        <f>+[1]ppmp!$F$10</f>
        <v>LOT</v>
      </c>
      <c r="G21" s="41">
        <v>8000</v>
      </c>
      <c r="H21" s="34">
        <v>1</v>
      </c>
      <c r="I21" s="45">
        <f t="shared" si="2"/>
        <v>2000</v>
      </c>
      <c r="J21" s="34">
        <f t="shared" si="0"/>
        <v>1</v>
      </c>
      <c r="K21" s="46">
        <f t="shared" si="0"/>
        <v>2000</v>
      </c>
      <c r="L21" s="34">
        <f t="shared" si="0"/>
        <v>1</v>
      </c>
      <c r="M21" s="46">
        <f t="shared" si="0"/>
        <v>2000</v>
      </c>
      <c r="N21" s="34">
        <f t="shared" si="0"/>
        <v>1</v>
      </c>
      <c r="O21" s="47">
        <f t="shared" si="0"/>
        <v>2000</v>
      </c>
    </row>
    <row r="22" spans="1:16" x14ac:dyDescent="0.25">
      <c r="A22" s="25" t="s">
        <v>121</v>
      </c>
      <c r="B22" s="31"/>
      <c r="C22" s="24" t="s">
        <v>120</v>
      </c>
      <c r="D22" s="44">
        <f t="shared" si="1"/>
        <v>2500</v>
      </c>
      <c r="E22" s="34">
        <f>+[1]ppmp!$E$10</f>
        <v>4</v>
      </c>
      <c r="F22" s="34" t="str">
        <f>+[1]ppmp!$F$10</f>
        <v>LOT</v>
      </c>
      <c r="G22" s="41">
        <v>10000</v>
      </c>
      <c r="H22" s="34">
        <v>1</v>
      </c>
      <c r="I22" s="45">
        <f t="shared" si="2"/>
        <v>2500</v>
      </c>
      <c r="J22" s="34">
        <f t="shared" si="0"/>
        <v>1</v>
      </c>
      <c r="K22" s="46">
        <f t="shared" si="0"/>
        <v>2500</v>
      </c>
      <c r="L22" s="34">
        <f t="shared" si="0"/>
        <v>1</v>
      </c>
      <c r="M22" s="46">
        <f t="shared" si="0"/>
        <v>2500</v>
      </c>
      <c r="N22" s="34">
        <f t="shared" si="0"/>
        <v>1</v>
      </c>
      <c r="O22" s="47">
        <f t="shared" si="0"/>
        <v>2500</v>
      </c>
    </row>
    <row r="23" spans="1:16" x14ac:dyDescent="0.25">
      <c r="A23" s="25" t="s">
        <v>103</v>
      </c>
      <c r="B23" s="24"/>
      <c r="C23" s="24" t="s">
        <v>63</v>
      </c>
      <c r="D23" s="44">
        <f t="shared" si="1"/>
        <v>3750</v>
      </c>
      <c r="E23" s="34">
        <f>+[1]ppmp!$E$10</f>
        <v>4</v>
      </c>
      <c r="F23" s="34" t="str">
        <f>+[1]ppmp!$F$10</f>
        <v>LOT</v>
      </c>
      <c r="G23" s="41">
        <v>15000</v>
      </c>
      <c r="H23" s="34">
        <v>1</v>
      </c>
      <c r="I23" s="45">
        <f t="shared" si="2"/>
        <v>3750</v>
      </c>
      <c r="J23" s="34">
        <f t="shared" si="0"/>
        <v>1</v>
      </c>
      <c r="K23" s="46">
        <f t="shared" si="0"/>
        <v>3750</v>
      </c>
      <c r="L23" s="34">
        <f t="shared" si="0"/>
        <v>1</v>
      </c>
      <c r="M23" s="46">
        <f t="shared" si="0"/>
        <v>3750</v>
      </c>
      <c r="N23" s="34">
        <f t="shared" si="0"/>
        <v>1</v>
      </c>
      <c r="O23" s="47">
        <f t="shared" si="0"/>
        <v>3750</v>
      </c>
    </row>
    <row r="24" spans="1:16" x14ac:dyDescent="0.25">
      <c r="A24" s="25" t="s">
        <v>102</v>
      </c>
      <c r="B24" s="24"/>
      <c r="C24" s="24" t="s">
        <v>122</v>
      </c>
      <c r="D24" s="44">
        <f t="shared" si="1"/>
        <v>2500</v>
      </c>
      <c r="E24" s="34">
        <f>+[1]ppmp!$E$10</f>
        <v>4</v>
      </c>
      <c r="F24" s="34" t="str">
        <f>+[1]ppmp!$F$10</f>
        <v>LOT</v>
      </c>
      <c r="G24" s="41">
        <v>10000</v>
      </c>
      <c r="H24" s="34">
        <v>1</v>
      </c>
      <c r="I24" s="45">
        <f t="shared" si="2"/>
        <v>2500</v>
      </c>
      <c r="J24" s="34">
        <f t="shared" si="0"/>
        <v>1</v>
      </c>
      <c r="K24" s="46">
        <f t="shared" si="0"/>
        <v>2500</v>
      </c>
      <c r="L24" s="34">
        <f t="shared" si="0"/>
        <v>1</v>
      </c>
      <c r="M24" s="46">
        <f t="shared" si="0"/>
        <v>2500</v>
      </c>
      <c r="N24" s="34">
        <f t="shared" si="0"/>
        <v>1</v>
      </c>
      <c r="O24" s="47">
        <f t="shared" si="0"/>
        <v>2500</v>
      </c>
    </row>
    <row r="25" spans="1:16" x14ac:dyDescent="0.25">
      <c r="A25" s="28" t="s">
        <v>64</v>
      </c>
      <c r="B25" s="29">
        <v>1.1399999999999999</v>
      </c>
      <c r="C25" s="29" t="s">
        <v>65</v>
      </c>
      <c r="D25" s="44">
        <f t="shared" si="1"/>
        <v>20000</v>
      </c>
      <c r="E25" s="34">
        <f>+[1]ppmp!$E$10</f>
        <v>4</v>
      </c>
      <c r="F25" s="34" t="str">
        <f>+[1]ppmp!$F$10</f>
        <v>LOT</v>
      </c>
      <c r="G25" s="41">
        <v>80000</v>
      </c>
      <c r="H25" s="34">
        <v>1</v>
      </c>
      <c r="I25" s="45">
        <f>+G25/E25</f>
        <v>20000</v>
      </c>
      <c r="J25" s="34">
        <f t="shared" si="0"/>
        <v>1</v>
      </c>
      <c r="K25" s="46">
        <f t="shared" si="0"/>
        <v>20000</v>
      </c>
      <c r="L25" s="34">
        <f t="shared" si="0"/>
        <v>1</v>
      </c>
      <c r="M25" s="46">
        <f t="shared" si="0"/>
        <v>20000</v>
      </c>
      <c r="N25" s="34">
        <f t="shared" si="0"/>
        <v>1</v>
      </c>
      <c r="O25" s="47">
        <f t="shared" si="0"/>
        <v>20000</v>
      </c>
    </row>
    <row r="26" spans="1:16" x14ac:dyDescent="0.25">
      <c r="A26" s="96" t="s">
        <v>66</v>
      </c>
      <c r="B26" s="97"/>
      <c r="C26" s="97"/>
      <c r="D26" s="60"/>
      <c r="E26" s="58"/>
      <c r="F26" s="58"/>
      <c r="G26" s="60">
        <f>SUM(G13:G25)</f>
        <v>960000</v>
      </c>
      <c r="H26" s="58"/>
      <c r="I26" s="60">
        <f>SUM(I13:I25)</f>
        <v>240000</v>
      </c>
      <c r="J26" s="58"/>
      <c r="K26" s="60">
        <f>SUM(K13:K25)</f>
        <v>240000</v>
      </c>
      <c r="L26" s="58"/>
      <c r="M26" s="60">
        <f>SUM(M13:M25)</f>
        <v>240000</v>
      </c>
      <c r="N26" s="58"/>
      <c r="O26" s="60">
        <f>SUM(O13:O25)</f>
        <v>240000</v>
      </c>
    </row>
    <row r="27" spans="1:16" x14ac:dyDescent="0.25">
      <c r="A27" s="98"/>
      <c r="B27" s="99"/>
      <c r="C27" s="9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x14ac:dyDescent="0.25">
      <c r="A29" s="28" t="s">
        <v>74</v>
      </c>
      <c r="B29" s="29"/>
      <c r="C29" s="48" t="s">
        <v>123</v>
      </c>
      <c r="D29" s="45">
        <v>12000</v>
      </c>
      <c r="E29" s="45">
        <v>1</v>
      </c>
      <c r="F29" s="45" t="s">
        <v>83</v>
      </c>
      <c r="G29" s="45">
        <v>12000</v>
      </c>
      <c r="H29" s="45"/>
      <c r="I29" s="45"/>
      <c r="J29" s="45">
        <v>1</v>
      </c>
      <c r="K29" s="45">
        <v>12000</v>
      </c>
      <c r="L29" s="45"/>
      <c r="M29" s="45"/>
      <c r="N29" s="45"/>
      <c r="O29" s="49"/>
      <c r="P29" s="43"/>
    </row>
    <row r="30" spans="1:16" x14ac:dyDescent="0.25">
      <c r="A30" s="70" t="s">
        <v>239</v>
      </c>
      <c r="B30" s="71"/>
      <c r="C30" s="72" t="s">
        <v>240</v>
      </c>
      <c r="D30" s="45">
        <v>10000</v>
      </c>
      <c r="E30" s="73"/>
      <c r="F30" s="73"/>
      <c r="G30" s="45">
        <v>10000</v>
      </c>
      <c r="H30" s="73"/>
      <c r="I30" s="73"/>
      <c r="J30" s="73"/>
      <c r="K30" s="73"/>
      <c r="L30" s="73"/>
      <c r="M30" s="73"/>
      <c r="N30" s="73"/>
      <c r="O30" s="74">
        <v>10000</v>
      </c>
      <c r="P30" s="43"/>
    </row>
    <row r="31" spans="1:16" x14ac:dyDescent="0.25">
      <c r="A31" s="70"/>
      <c r="B31" s="71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43"/>
    </row>
    <row r="32" spans="1:16" s="8" customFormat="1" x14ac:dyDescent="0.25">
      <c r="A32" s="35"/>
      <c r="B32" s="36"/>
      <c r="C32" s="52" t="s">
        <v>82</v>
      </c>
      <c r="D32" s="55">
        <f>SUM(D29:D31)</f>
        <v>22000</v>
      </c>
      <c r="E32" s="56"/>
      <c r="F32" s="56"/>
      <c r="G32" s="57">
        <f>SUM(G29:G29)</f>
        <v>12000</v>
      </c>
      <c r="H32" s="57"/>
      <c r="I32" s="57">
        <f>SUM(I29:I29)</f>
        <v>0</v>
      </c>
      <c r="J32" s="55"/>
      <c r="K32" s="57">
        <f>SUM(K29:K29)</f>
        <v>12000</v>
      </c>
      <c r="L32" s="55"/>
      <c r="M32" s="57">
        <f>SUM(M29:M29)</f>
        <v>0</v>
      </c>
      <c r="N32" s="56"/>
      <c r="O32" s="57">
        <f>SUM(O29:O29)</f>
        <v>0</v>
      </c>
      <c r="P32" s="51"/>
    </row>
    <row r="33" spans="1:16" s="8" customFormat="1" ht="14.45" customHeight="1" x14ac:dyDescent="0.25">
      <c r="A33" s="88" t="s">
        <v>85</v>
      </c>
      <c r="B33" s="89"/>
      <c r="C33" s="90"/>
      <c r="D33" s="61"/>
      <c r="E33" s="61"/>
      <c r="F33" s="61"/>
      <c r="G33" s="61">
        <f>G32+G26</f>
        <v>972000</v>
      </c>
      <c r="H33" s="61"/>
      <c r="I33" s="61">
        <f>I32+I26</f>
        <v>240000</v>
      </c>
      <c r="J33" s="61"/>
      <c r="K33" s="61">
        <f>K32+K26</f>
        <v>252000</v>
      </c>
      <c r="L33" s="62"/>
      <c r="M33" s="61">
        <f>M32+M26</f>
        <v>240000</v>
      </c>
      <c r="N33" s="62"/>
      <c r="O33" s="61">
        <f>SUM(O26:O31)</f>
        <v>250000</v>
      </c>
      <c r="P33" s="51">
        <f>O33+M33+K33+I33</f>
        <v>982000</v>
      </c>
    </row>
    <row r="34" spans="1:16" s="8" customFormat="1" ht="14.45" customHeight="1" x14ac:dyDescent="0.25">
      <c r="B34" s="102" t="s">
        <v>118</v>
      </c>
      <c r="C34" s="102"/>
      <c r="D34" s="102"/>
      <c r="E34" s="53"/>
      <c r="F34" s="53"/>
      <c r="G34" s="53"/>
      <c r="H34" s="53"/>
      <c r="I34" s="54"/>
      <c r="J34" s="53"/>
      <c r="K34" s="51"/>
      <c r="L34" s="43"/>
      <c r="M34" s="43"/>
      <c r="N34" s="43"/>
      <c r="O34" s="51"/>
      <c r="P34" s="51"/>
    </row>
    <row r="35" spans="1:16" s="8" customFormat="1" ht="14.45" customHeight="1" x14ac:dyDescent="0.25">
      <c r="B35" s="100"/>
      <c r="C35" s="100"/>
      <c r="D35" s="100"/>
      <c r="E35" s="53"/>
      <c r="F35" s="53"/>
      <c r="G35" s="53"/>
      <c r="H35" s="53"/>
      <c r="I35" s="54"/>
      <c r="J35" s="53"/>
      <c r="K35" s="51"/>
      <c r="L35" s="43"/>
      <c r="M35" s="43"/>
      <c r="N35" s="43"/>
      <c r="O35" s="51"/>
      <c r="P35" s="51"/>
    </row>
    <row r="36" spans="1:16" s="8" customFormat="1" ht="20.45" customHeight="1" x14ac:dyDescent="0.25">
      <c r="B36" s="101" t="s">
        <v>119</v>
      </c>
      <c r="C36" s="101"/>
      <c r="D36" s="101"/>
      <c r="E36" s="7"/>
      <c r="I36" s="7"/>
      <c r="L36"/>
      <c r="M36"/>
      <c r="N36"/>
    </row>
    <row r="37" spans="1:16" s="8" customFormat="1" x14ac:dyDescent="0.25">
      <c r="C37" s="7"/>
      <c r="D37" s="7"/>
      <c r="E37" s="7"/>
      <c r="I37" s="7"/>
      <c r="L37"/>
      <c r="M37"/>
      <c r="N37"/>
    </row>
    <row r="38" spans="1:16" s="8" customFormat="1" x14ac:dyDescent="0.25"/>
  </sheetData>
  <mergeCells count="24">
    <mergeCell ref="B34:D35"/>
    <mergeCell ref="B36:D36"/>
    <mergeCell ref="H10:I10"/>
    <mergeCell ref="J10:K10"/>
    <mergeCell ref="L10:M10"/>
    <mergeCell ref="N10:O10"/>
    <mergeCell ref="A26:C27"/>
    <mergeCell ref="A33:C33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10" zoomScaleNormal="100" zoomScaleSheetLayoutView="100" workbookViewId="0">
      <selection activeCell="G29" sqref="G29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220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113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1">
        <v>200000</v>
      </c>
      <c r="H13" s="34">
        <v>1</v>
      </c>
      <c r="I13" s="45">
        <f>+G13/E13</f>
        <v>50000</v>
      </c>
      <c r="J13" s="34">
        <f t="shared" ref="J13:O24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4" si="1">+G14/E14</f>
        <v>45000</v>
      </c>
      <c r="E14" s="34">
        <f>+[1]ppmp!$E$10</f>
        <v>4</v>
      </c>
      <c r="F14" s="34" t="str">
        <f>+[1]ppmp!$F$10</f>
        <v>LOT</v>
      </c>
      <c r="G14" s="41">
        <v>180000</v>
      </c>
      <c r="H14" s="34">
        <v>1</v>
      </c>
      <c r="I14" s="45">
        <f t="shared" ref="I14:I23" si="2">+G14/E14</f>
        <v>45000</v>
      </c>
      <c r="J14" s="34">
        <f t="shared" si="0"/>
        <v>1</v>
      </c>
      <c r="K14" s="46">
        <f t="shared" si="0"/>
        <v>45000</v>
      </c>
      <c r="L14" s="34">
        <f t="shared" si="0"/>
        <v>1</v>
      </c>
      <c r="M14" s="46">
        <f t="shared" si="0"/>
        <v>45000</v>
      </c>
      <c r="N14" s="34">
        <f t="shared" si="0"/>
        <v>1</v>
      </c>
      <c r="O14" s="47">
        <f t="shared" si="0"/>
        <v>45000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32500</v>
      </c>
      <c r="E15" s="34">
        <f>+[1]ppmp!$E$10</f>
        <v>4</v>
      </c>
      <c r="F15" s="34" t="str">
        <f>+[1]ppmp!$F$10</f>
        <v>LOT</v>
      </c>
      <c r="G15" s="41">
        <v>130000</v>
      </c>
      <c r="H15" s="34">
        <v>1</v>
      </c>
      <c r="I15" s="45">
        <f t="shared" si="2"/>
        <v>32500</v>
      </c>
      <c r="J15" s="34">
        <f t="shared" si="0"/>
        <v>1</v>
      </c>
      <c r="K15" s="46">
        <f t="shared" si="0"/>
        <v>32500</v>
      </c>
      <c r="L15" s="34">
        <f t="shared" si="0"/>
        <v>1</v>
      </c>
      <c r="M15" s="46">
        <f t="shared" si="0"/>
        <v>32500</v>
      </c>
      <c r="N15" s="34">
        <f t="shared" si="0"/>
        <v>1</v>
      </c>
      <c r="O15" s="47">
        <f t="shared" si="0"/>
        <v>32500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3750</v>
      </c>
      <c r="E16" s="34">
        <f>+[1]ppmp!$E$10</f>
        <v>4</v>
      </c>
      <c r="F16" s="34" t="str">
        <f>+[1]ppmp!$F$10</f>
        <v>LOT</v>
      </c>
      <c r="G16" s="41">
        <v>15000</v>
      </c>
      <c r="H16" s="34">
        <v>1</v>
      </c>
      <c r="I16" s="45">
        <f t="shared" si="2"/>
        <v>3750</v>
      </c>
      <c r="J16" s="34">
        <f t="shared" si="0"/>
        <v>1</v>
      </c>
      <c r="K16" s="46">
        <f t="shared" si="0"/>
        <v>3750</v>
      </c>
      <c r="L16" s="34">
        <f t="shared" si="0"/>
        <v>1</v>
      </c>
      <c r="M16" s="46">
        <f t="shared" si="0"/>
        <v>3750</v>
      </c>
      <c r="N16" s="34">
        <f t="shared" si="0"/>
        <v>1</v>
      </c>
      <c r="O16" s="47">
        <f t="shared" si="0"/>
        <v>3750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12500</v>
      </c>
      <c r="E17" s="34">
        <f>+[1]ppmp!$E$10</f>
        <v>4</v>
      </c>
      <c r="F17" s="34" t="str">
        <f>+[1]ppmp!$F$10</f>
        <v>LOT</v>
      </c>
      <c r="G17" s="41">
        <v>50000</v>
      </c>
      <c r="H17" s="34">
        <v>1</v>
      </c>
      <c r="I17" s="45">
        <f t="shared" si="2"/>
        <v>12500</v>
      </c>
      <c r="J17" s="34">
        <f t="shared" si="0"/>
        <v>1</v>
      </c>
      <c r="K17" s="46">
        <f t="shared" si="0"/>
        <v>12500</v>
      </c>
      <c r="L17" s="34">
        <f t="shared" si="0"/>
        <v>1</v>
      </c>
      <c r="M17" s="46">
        <f t="shared" si="0"/>
        <v>12500</v>
      </c>
      <c r="N17" s="34">
        <f t="shared" si="0"/>
        <v>1</v>
      </c>
      <c r="O17" s="47">
        <f t="shared" si="0"/>
        <v>12500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250</v>
      </c>
      <c r="E18" s="34">
        <f>+[1]ppmp!$E$10</f>
        <v>4</v>
      </c>
      <c r="F18" s="34" t="str">
        <f>+[1]ppmp!$F$10</f>
        <v>LOT</v>
      </c>
      <c r="G18" s="41">
        <v>1000</v>
      </c>
      <c r="H18" s="34">
        <v>1</v>
      </c>
      <c r="I18" s="45">
        <f t="shared" si="2"/>
        <v>250</v>
      </c>
      <c r="J18" s="34">
        <f t="shared" si="0"/>
        <v>1</v>
      </c>
      <c r="K18" s="46">
        <f t="shared" si="0"/>
        <v>250</v>
      </c>
      <c r="L18" s="34">
        <f t="shared" si="0"/>
        <v>1</v>
      </c>
      <c r="M18" s="46">
        <f t="shared" si="0"/>
        <v>250</v>
      </c>
      <c r="N18" s="34">
        <f t="shared" si="0"/>
        <v>1</v>
      </c>
      <c r="O18" s="47">
        <f t="shared" si="0"/>
        <v>250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 t="shared" si="1"/>
        <v>9000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2"/>
        <v>9000</v>
      </c>
      <c r="J19" s="34">
        <f t="shared" si="0"/>
        <v>1</v>
      </c>
      <c r="K19" s="46">
        <f t="shared" si="0"/>
        <v>9000</v>
      </c>
      <c r="L19" s="34">
        <f t="shared" si="0"/>
        <v>1</v>
      </c>
      <c r="M19" s="46">
        <f t="shared" si="0"/>
        <v>9000</v>
      </c>
      <c r="N19" s="34">
        <f t="shared" si="0"/>
        <v>1</v>
      </c>
      <c r="O19" s="47">
        <f t="shared" si="0"/>
        <v>9000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13750</v>
      </c>
      <c r="E20" s="34">
        <f>+[1]ppmp!$E$10</f>
        <v>4</v>
      </c>
      <c r="F20" s="34" t="str">
        <f>+[1]ppmp!$F$10</f>
        <v>LOT</v>
      </c>
      <c r="G20" s="41">
        <v>55000</v>
      </c>
      <c r="H20" s="34">
        <v>1</v>
      </c>
      <c r="I20" s="45">
        <f t="shared" si="2"/>
        <v>13750</v>
      </c>
      <c r="J20" s="34">
        <f t="shared" si="0"/>
        <v>1</v>
      </c>
      <c r="K20" s="46">
        <f t="shared" si="0"/>
        <v>13750</v>
      </c>
      <c r="L20" s="34">
        <f t="shared" si="0"/>
        <v>1</v>
      </c>
      <c r="M20" s="46">
        <f t="shared" si="0"/>
        <v>13750</v>
      </c>
      <c r="N20" s="34">
        <f t="shared" si="0"/>
        <v>1</v>
      </c>
      <c r="O20" s="47">
        <f t="shared" si="0"/>
        <v>13750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6250</v>
      </c>
      <c r="E21" s="34">
        <f>+[1]ppmp!$E$10</f>
        <v>4</v>
      </c>
      <c r="F21" s="34" t="str">
        <f>+[1]ppmp!$F$10</f>
        <v>LOT</v>
      </c>
      <c r="G21" s="41">
        <v>25000</v>
      </c>
      <c r="H21" s="34">
        <v>1</v>
      </c>
      <c r="I21" s="45">
        <f t="shared" si="2"/>
        <v>6250</v>
      </c>
      <c r="J21" s="34">
        <f t="shared" si="0"/>
        <v>1</v>
      </c>
      <c r="K21" s="46">
        <f t="shared" si="0"/>
        <v>6250</v>
      </c>
      <c r="L21" s="34">
        <f t="shared" si="0"/>
        <v>1</v>
      </c>
      <c r="M21" s="46">
        <f t="shared" si="0"/>
        <v>6250</v>
      </c>
      <c r="N21" s="34">
        <f t="shared" si="0"/>
        <v>1</v>
      </c>
      <c r="O21" s="47">
        <f t="shared" si="0"/>
        <v>6250</v>
      </c>
    </row>
    <row r="22" spans="1:16" x14ac:dyDescent="0.25">
      <c r="A22" s="25" t="s">
        <v>103</v>
      </c>
      <c r="B22" s="31"/>
      <c r="C22" s="24" t="s">
        <v>63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0"/>
        <v>1</v>
      </c>
      <c r="K22" s="46">
        <f t="shared" si="0"/>
        <v>3750</v>
      </c>
      <c r="L22" s="34">
        <f t="shared" si="0"/>
        <v>1</v>
      </c>
      <c r="M22" s="46">
        <f t="shared" si="0"/>
        <v>3750</v>
      </c>
      <c r="N22" s="34">
        <f t="shared" si="0"/>
        <v>1</v>
      </c>
      <c r="O22" s="47">
        <f t="shared" si="0"/>
        <v>3750</v>
      </c>
    </row>
    <row r="23" spans="1:16" x14ac:dyDescent="0.25">
      <c r="A23" s="25" t="s">
        <v>102</v>
      </c>
      <c r="B23" s="24"/>
      <c r="C23" s="24" t="s">
        <v>116</v>
      </c>
      <c r="D23" s="44">
        <f t="shared" si="1"/>
        <v>5000</v>
      </c>
      <c r="E23" s="34">
        <f>+[1]ppmp!$E$10</f>
        <v>4</v>
      </c>
      <c r="F23" s="34" t="str">
        <f>+[1]ppmp!$F$10</f>
        <v>LOT</v>
      </c>
      <c r="G23" s="41">
        <v>20000</v>
      </c>
      <c r="H23" s="34">
        <v>1</v>
      </c>
      <c r="I23" s="45">
        <f t="shared" si="2"/>
        <v>5000</v>
      </c>
      <c r="J23" s="34">
        <f t="shared" si="0"/>
        <v>1</v>
      </c>
      <c r="K23" s="46">
        <f t="shared" si="0"/>
        <v>5000</v>
      </c>
      <c r="L23" s="34">
        <f t="shared" si="0"/>
        <v>1</v>
      </c>
      <c r="M23" s="46">
        <f t="shared" si="0"/>
        <v>5000</v>
      </c>
      <c r="N23" s="34">
        <f t="shared" si="0"/>
        <v>1</v>
      </c>
      <c r="O23" s="47">
        <f t="shared" si="0"/>
        <v>5000</v>
      </c>
    </row>
    <row r="24" spans="1:16" x14ac:dyDescent="0.25">
      <c r="A24" s="28" t="s">
        <v>64</v>
      </c>
      <c r="B24" s="29">
        <v>1.1399999999999999</v>
      </c>
      <c r="C24" s="29" t="s">
        <v>65</v>
      </c>
      <c r="D24" s="44">
        <f t="shared" si="1"/>
        <v>16250</v>
      </c>
      <c r="E24" s="34">
        <f>+[1]ppmp!$E$10</f>
        <v>4</v>
      </c>
      <c r="F24" s="34" t="str">
        <f>+[1]ppmp!$F$10</f>
        <v>LOT</v>
      </c>
      <c r="G24" s="41">
        <v>65000</v>
      </c>
      <c r="H24" s="34">
        <v>1</v>
      </c>
      <c r="I24" s="45">
        <f>+G24/E24</f>
        <v>16250</v>
      </c>
      <c r="J24" s="34">
        <f t="shared" si="0"/>
        <v>1</v>
      </c>
      <c r="K24" s="46">
        <f t="shared" si="0"/>
        <v>16250</v>
      </c>
      <c r="L24" s="34">
        <f t="shared" si="0"/>
        <v>1</v>
      </c>
      <c r="M24" s="46">
        <f t="shared" si="0"/>
        <v>16250</v>
      </c>
      <c r="N24" s="34">
        <f t="shared" si="0"/>
        <v>1</v>
      </c>
      <c r="O24" s="47">
        <f t="shared" si="0"/>
        <v>16250</v>
      </c>
    </row>
    <row r="25" spans="1:16" x14ac:dyDescent="0.25">
      <c r="A25" s="96" t="s">
        <v>66</v>
      </c>
      <c r="B25" s="97"/>
      <c r="C25" s="97"/>
      <c r="D25" s="60"/>
      <c r="E25" s="58"/>
      <c r="F25" s="58"/>
      <c r="G25" s="60">
        <f>SUM(G13:G24)</f>
        <v>792000</v>
      </c>
      <c r="H25" s="58"/>
      <c r="I25" s="60">
        <f>SUM(I13:I24)</f>
        <v>198000</v>
      </c>
      <c r="J25" s="58"/>
      <c r="K25" s="60">
        <f>SUM(K13:K24)</f>
        <v>198000</v>
      </c>
      <c r="L25" s="58"/>
      <c r="M25" s="60">
        <f>SUM(M13:M24)</f>
        <v>198000</v>
      </c>
      <c r="N25" s="58"/>
      <c r="O25" s="60">
        <f>SUM(O13:O24)</f>
        <v>198000</v>
      </c>
    </row>
    <row r="26" spans="1:16" x14ac:dyDescent="0.25">
      <c r="A26" s="98"/>
      <c r="B26" s="99"/>
      <c r="C26" s="99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6" x14ac:dyDescent="0.25">
      <c r="A27" s="28"/>
      <c r="B27" s="29" t="s">
        <v>67</v>
      </c>
      <c r="C27" s="45"/>
      <c r="D27" s="44"/>
      <c r="E27" s="45"/>
      <c r="F27" s="45"/>
      <c r="G27" s="48"/>
      <c r="H27" s="45"/>
      <c r="I27" s="45"/>
      <c r="J27" s="45"/>
      <c r="K27" s="45"/>
      <c r="L27" s="45"/>
      <c r="M27" s="45"/>
      <c r="N27" s="45"/>
      <c r="O27" s="49"/>
      <c r="P27" s="43"/>
    </row>
    <row r="28" spans="1:16" x14ac:dyDescent="0.25">
      <c r="A28" s="28" t="s">
        <v>74</v>
      </c>
      <c r="B28" s="29">
        <v>2.5</v>
      </c>
      <c r="C28" s="48" t="s">
        <v>127</v>
      </c>
      <c r="D28" s="45">
        <f t="shared" ref="D28" si="3">+G28/E28</f>
        <v>10000</v>
      </c>
      <c r="E28" s="45">
        <v>1</v>
      </c>
      <c r="F28" s="45" t="s">
        <v>84</v>
      </c>
      <c r="G28" s="45">
        <v>10000</v>
      </c>
      <c r="H28" s="45"/>
      <c r="I28" s="45"/>
      <c r="J28" s="45">
        <v>1</v>
      </c>
      <c r="K28" s="45">
        <f>G28</f>
        <v>10000</v>
      </c>
      <c r="L28" s="45"/>
      <c r="M28" s="45"/>
      <c r="N28" s="45"/>
      <c r="O28" s="49"/>
      <c r="P28" s="43"/>
    </row>
    <row r="29" spans="1:16" s="8" customFormat="1" x14ac:dyDescent="0.25">
      <c r="A29" s="35"/>
      <c r="B29" s="36"/>
      <c r="C29" s="52" t="s">
        <v>82</v>
      </c>
      <c r="D29" s="55">
        <f>SUM(D28:D28)</f>
        <v>10000</v>
      </c>
      <c r="E29" s="56"/>
      <c r="F29" s="56"/>
      <c r="G29" s="57">
        <f>SUM(G28:G28)</f>
        <v>10000</v>
      </c>
      <c r="H29" s="57"/>
      <c r="I29" s="57">
        <f>SUM(I28:I28)</f>
        <v>0</v>
      </c>
      <c r="J29" s="55"/>
      <c r="K29" s="57">
        <f>SUM(K28:K28)</f>
        <v>10000</v>
      </c>
      <c r="L29" s="55"/>
      <c r="M29" s="57">
        <f>SUM(M28:M28)</f>
        <v>0</v>
      </c>
      <c r="N29" s="56"/>
      <c r="O29" s="57">
        <f>SUM(O28:O28)</f>
        <v>0</v>
      </c>
      <c r="P29" s="51"/>
    </row>
    <row r="30" spans="1:16" s="8" customFormat="1" ht="14.45" customHeight="1" x14ac:dyDescent="0.25">
      <c r="A30" s="88" t="s">
        <v>85</v>
      </c>
      <c r="B30" s="89"/>
      <c r="C30" s="90"/>
      <c r="D30" s="61"/>
      <c r="E30" s="61"/>
      <c r="F30" s="61"/>
      <c r="G30" s="61">
        <f>G29+G25</f>
        <v>802000</v>
      </c>
      <c r="H30" s="61"/>
      <c r="I30" s="61">
        <f>I29+I25</f>
        <v>198000</v>
      </c>
      <c r="J30" s="61"/>
      <c r="K30" s="61">
        <f>K29+K25</f>
        <v>208000</v>
      </c>
      <c r="L30" s="62"/>
      <c r="M30" s="61">
        <f>M29+M25</f>
        <v>198000</v>
      </c>
      <c r="N30" s="62"/>
      <c r="O30" s="61">
        <f>O29+O25</f>
        <v>198000</v>
      </c>
      <c r="P30" s="51">
        <f>O30+M30+K30+I30</f>
        <v>802000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100" t="s">
        <v>114</v>
      </c>
      <c r="D32" s="100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101" t="s">
        <v>115</v>
      </c>
      <c r="D33" s="101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4">
    <mergeCell ref="C32:D32"/>
    <mergeCell ref="C33:D33"/>
    <mergeCell ref="H10:I10"/>
    <mergeCell ref="J10:K10"/>
    <mergeCell ref="L10:M10"/>
    <mergeCell ref="N10:O10"/>
    <mergeCell ref="A25:C26"/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219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110</v>
      </c>
      <c r="B8" s="86"/>
      <c r="C8" s="86"/>
      <c r="D8" s="86"/>
      <c r="E8" s="86"/>
      <c r="F8" s="86"/>
      <c r="G8" s="17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40000</v>
      </c>
      <c r="E13" s="34">
        <f>+[1]ppmp!$E$10</f>
        <v>4</v>
      </c>
      <c r="F13" s="34" t="str">
        <f>+[1]ppmp!$F$10</f>
        <v>LOT</v>
      </c>
      <c r="G13" s="41">
        <v>160000</v>
      </c>
      <c r="H13" s="34">
        <v>1</v>
      </c>
      <c r="I13" s="45">
        <f>+G13/E13</f>
        <v>40000</v>
      </c>
      <c r="J13" s="34">
        <f t="shared" ref="J13:O13" si="0">+H13</f>
        <v>1</v>
      </c>
      <c r="K13" s="46">
        <f t="shared" si="0"/>
        <v>40000</v>
      </c>
      <c r="L13" s="34">
        <f t="shared" si="0"/>
        <v>1</v>
      </c>
      <c r="M13" s="46">
        <f t="shared" si="0"/>
        <v>40000</v>
      </c>
      <c r="N13" s="34">
        <f t="shared" si="0"/>
        <v>1</v>
      </c>
      <c r="O13" s="47">
        <f t="shared" si="0"/>
        <v>40000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3" si="1">+G14/E14</f>
        <v>20000</v>
      </c>
      <c r="E14" s="34">
        <f>+[1]ppmp!$E$10</f>
        <v>4</v>
      </c>
      <c r="F14" s="34" t="str">
        <f>+[1]ppmp!$F$10</f>
        <v>LOT</v>
      </c>
      <c r="G14" s="41">
        <v>80000</v>
      </c>
      <c r="H14" s="34">
        <v>1</v>
      </c>
      <c r="I14" s="45">
        <f t="shared" ref="I14:I22" si="2">+G14/E14</f>
        <v>20000</v>
      </c>
      <c r="J14" s="34">
        <f t="shared" ref="J14:O22" si="3">+H14</f>
        <v>1</v>
      </c>
      <c r="K14" s="46">
        <f t="shared" si="3"/>
        <v>20000</v>
      </c>
      <c r="L14" s="34">
        <f t="shared" si="3"/>
        <v>1</v>
      </c>
      <c r="M14" s="46">
        <f t="shared" si="3"/>
        <v>20000</v>
      </c>
      <c r="N14" s="34">
        <f t="shared" si="3"/>
        <v>1</v>
      </c>
      <c r="O14" s="47">
        <f t="shared" si="3"/>
        <v>20000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30000</v>
      </c>
      <c r="E15" s="34">
        <f>+[1]ppmp!$E$10</f>
        <v>4</v>
      </c>
      <c r="F15" s="34" t="str">
        <f>+[1]ppmp!$F$10</f>
        <v>LOT</v>
      </c>
      <c r="G15" s="41">
        <v>120000</v>
      </c>
      <c r="H15" s="34">
        <v>1</v>
      </c>
      <c r="I15" s="45">
        <f t="shared" si="2"/>
        <v>30000</v>
      </c>
      <c r="J15" s="34">
        <f t="shared" si="3"/>
        <v>1</v>
      </c>
      <c r="K15" s="46">
        <f t="shared" si="3"/>
        <v>30000</v>
      </c>
      <c r="L15" s="34">
        <f t="shared" si="3"/>
        <v>1</v>
      </c>
      <c r="M15" s="46">
        <f t="shared" si="3"/>
        <v>30000</v>
      </c>
      <c r="N15" s="34">
        <f t="shared" si="3"/>
        <v>1</v>
      </c>
      <c r="O15" s="47">
        <f t="shared" si="3"/>
        <v>30000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2500</v>
      </c>
      <c r="E16" s="34">
        <f>+[1]ppmp!$E$10</f>
        <v>4</v>
      </c>
      <c r="F16" s="34" t="str">
        <f>+[1]ppmp!$F$10</f>
        <v>LOT</v>
      </c>
      <c r="G16" s="41">
        <v>10000</v>
      </c>
      <c r="H16" s="34">
        <v>1</v>
      </c>
      <c r="I16" s="45">
        <f t="shared" si="2"/>
        <v>2500</v>
      </c>
      <c r="J16" s="34">
        <f t="shared" si="3"/>
        <v>1</v>
      </c>
      <c r="K16" s="46">
        <f t="shared" si="3"/>
        <v>2500</v>
      </c>
      <c r="L16" s="34">
        <f t="shared" si="3"/>
        <v>1</v>
      </c>
      <c r="M16" s="46">
        <f t="shared" si="3"/>
        <v>2500</v>
      </c>
      <c r="N16" s="34">
        <f t="shared" si="3"/>
        <v>1</v>
      </c>
      <c r="O16" s="47">
        <f t="shared" si="3"/>
        <v>2500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13800</v>
      </c>
      <c r="E17" s="34">
        <f>+[1]ppmp!$E$10</f>
        <v>4</v>
      </c>
      <c r="F17" s="34" t="str">
        <f>+[1]ppmp!$F$10</f>
        <v>LOT</v>
      </c>
      <c r="G17" s="41">
        <v>55200</v>
      </c>
      <c r="H17" s="34">
        <v>1</v>
      </c>
      <c r="I17" s="45">
        <f t="shared" si="2"/>
        <v>13800</v>
      </c>
      <c r="J17" s="34">
        <f t="shared" si="3"/>
        <v>1</v>
      </c>
      <c r="K17" s="46">
        <f t="shared" si="3"/>
        <v>13800</v>
      </c>
      <c r="L17" s="34">
        <f t="shared" si="3"/>
        <v>1</v>
      </c>
      <c r="M17" s="46">
        <f t="shared" si="3"/>
        <v>13800</v>
      </c>
      <c r="N17" s="34">
        <f t="shared" si="3"/>
        <v>1</v>
      </c>
      <c r="O17" s="47">
        <f t="shared" si="3"/>
        <v>13800</v>
      </c>
    </row>
    <row r="18" spans="1:16" x14ac:dyDescent="0.25">
      <c r="A18" s="28" t="s">
        <v>50</v>
      </c>
      <c r="B18" s="29">
        <v>1.8</v>
      </c>
      <c r="C18" s="29" t="s">
        <v>51</v>
      </c>
      <c r="D18" s="44">
        <f t="shared" si="1"/>
        <v>2500</v>
      </c>
      <c r="E18" s="34">
        <f>+[1]ppmp!$E$10</f>
        <v>4</v>
      </c>
      <c r="F18" s="34" t="str">
        <f>+[1]ppmp!$F$10</f>
        <v>LOT</v>
      </c>
      <c r="G18" s="41">
        <v>10000</v>
      </c>
      <c r="H18" s="34">
        <v>1</v>
      </c>
      <c r="I18" s="45">
        <f t="shared" si="2"/>
        <v>2500</v>
      </c>
      <c r="J18" s="34">
        <f t="shared" si="3"/>
        <v>1</v>
      </c>
      <c r="K18" s="46">
        <f t="shared" si="3"/>
        <v>2500</v>
      </c>
      <c r="L18" s="34">
        <f t="shared" si="3"/>
        <v>1</v>
      </c>
      <c r="M18" s="46">
        <f t="shared" si="3"/>
        <v>2500</v>
      </c>
      <c r="N18" s="34">
        <f t="shared" si="3"/>
        <v>1</v>
      </c>
      <c r="O18" s="47">
        <f t="shared" si="3"/>
        <v>2500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>+G19/E19</f>
        <v>9000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2"/>
        <v>9000</v>
      </c>
      <c r="J19" s="34">
        <f t="shared" si="3"/>
        <v>1</v>
      </c>
      <c r="K19" s="46">
        <f t="shared" si="3"/>
        <v>9000</v>
      </c>
      <c r="L19" s="34">
        <f t="shared" si="3"/>
        <v>1</v>
      </c>
      <c r="M19" s="46">
        <f t="shared" si="3"/>
        <v>9000</v>
      </c>
      <c r="N19" s="34">
        <f t="shared" si="3"/>
        <v>1</v>
      </c>
      <c r="O19" s="47">
        <f t="shared" si="3"/>
        <v>9000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4">
        <f t="shared" si="1"/>
        <v>2500</v>
      </c>
      <c r="E20" s="34">
        <f>+[1]ppmp!$E$10</f>
        <v>4</v>
      </c>
      <c r="F20" s="34" t="str">
        <f>+[1]ppmp!$F$10</f>
        <v>LOT</v>
      </c>
      <c r="G20" s="41">
        <v>10000</v>
      </c>
      <c r="H20" s="34">
        <v>1</v>
      </c>
      <c r="I20" s="45">
        <f t="shared" si="2"/>
        <v>2500</v>
      </c>
      <c r="J20" s="34">
        <f t="shared" si="3"/>
        <v>1</v>
      </c>
      <c r="K20" s="46">
        <f t="shared" si="3"/>
        <v>2500</v>
      </c>
      <c r="L20" s="34">
        <f t="shared" si="3"/>
        <v>1</v>
      </c>
      <c r="M20" s="46">
        <f t="shared" si="3"/>
        <v>2500</v>
      </c>
      <c r="N20" s="34">
        <f t="shared" si="3"/>
        <v>1</v>
      </c>
      <c r="O20" s="47">
        <f t="shared" si="3"/>
        <v>2500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1250</v>
      </c>
      <c r="E21" s="34">
        <f>+[1]ppmp!$E$10</f>
        <v>4</v>
      </c>
      <c r="F21" s="34" t="str">
        <f>+[1]ppmp!$F$10</f>
        <v>LOT</v>
      </c>
      <c r="G21" s="41">
        <v>5000</v>
      </c>
      <c r="H21" s="34">
        <v>1</v>
      </c>
      <c r="I21" s="45">
        <f t="shared" si="2"/>
        <v>1250</v>
      </c>
      <c r="J21" s="34">
        <f t="shared" si="3"/>
        <v>1</v>
      </c>
      <c r="K21" s="46">
        <f t="shared" si="3"/>
        <v>1250</v>
      </c>
      <c r="L21" s="34">
        <f t="shared" si="3"/>
        <v>1</v>
      </c>
      <c r="M21" s="46">
        <f t="shared" si="3"/>
        <v>1250</v>
      </c>
      <c r="N21" s="34">
        <f t="shared" si="3"/>
        <v>1</v>
      </c>
      <c r="O21" s="47">
        <f t="shared" si="3"/>
        <v>1250</v>
      </c>
    </row>
    <row r="22" spans="1:16" x14ac:dyDescent="0.25">
      <c r="A22" s="25" t="s">
        <v>103</v>
      </c>
      <c r="B22" s="31"/>
      <c r="C22" s="24" t="s">
        <v>63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3"/>
        <v>1</v>
      </c>
      <c r="K22" s="46">
        <f t="shared" si="3"/>
        <v>3750</v>
      </c>
      <c r="L22" s="34">
        <f t="shared" si="3"/>
        <v>1</v>
      </c>
      <c r="M22" s="46">
        <f t="shared" si="3"/>
        <v>3750</v>
      </c>
      <c r="N22" s="34">
        <f t="shared" si="3"/>
        <v>1</v>
      </c>
      <c r="O22" s="47">
        <f t="shared" si="3"/>
        <v>3750</v>
      </c>
    </row>
    <row r="23" spans="1:16" x14ac:dyDescent="0.25">
      <c r="A23" s="28" t="s">
        <v>64</v>
      </c>
      <c r="B23" s="29">
        <v>1.1399999999999999</v>
      </c>
      <c r="C23" s="29" t="s">
        <v>65</v>
      </c>
      <c r="D23" s="44">
        <f t="shared" si="1"/>
        <v>9375</v>
      </c>
      <c r="E23" s="34">
        <f>+[1]ppmp!$E$10</f>
        <v>4</v>
      </c>
      <c r="F23" s="34" t="str">
        <f>+[1]ppmp!$F$10</f>
        <v>LOT</v>
      </c>
      <c r="G23" s="41">
        <v>37500</v>
      </c>
      <c r="H23" s="34">
        <v>1</v>
      </c>
      <c r="I23" s="45">
        <f>+G23/E23</f>
        <v>9375</v>
      </c>
      <c r="J23" s="34">
        <f t="shared" ref="J23:O23" si="4">+H23</f>
        <v>1</v>
      </c>
      <c r="K23" s="46">
        <f t="shared" si="4"/>
        <v>9375</v>
      </c>
      <c r="L23" s="34">
        <f t="shared" si="4"/>
        <v>1</v>
      </c>
      <c r="M23" s="46">
        <f t="shared" si="4"/>
        <v>9375</v>
      </c>
      <c r="N23" s="34">
        <f t="shared" si="4"/>
        <v>1</v>
      </c>
      <c r="O23" s="47">
        <f t="shared" si="4"/>
        <v>9375</v>
      </c>
    </row>
    <row r="24" spans="1:16" x14ac:dyDescent="0.25">
      <c r="A24" s="96" t="s">
        <v>66</v>
      </c>
      <c r="B24" s="97"/>
      <c r="C24" s="97"/>
      <c r="D24" s="60"/>
      <c r="E24" s="58"/>
      <c r="F24" s="58"/>
      <c r="G24" s="60">
        <f>SUM(G13:G23)</f>
        <v>538700</v>
      </c>
      <c r="H24" s="58"/>
      <c r="I24" s="60">
        <f>SUM(I13:I23)</f>
        <v>134675</v>
      </c>
      <c r="J24" s="58"/>
      <c r="K24" s="60">
        <f>SUM(K13:K23)</f>
        <v>134675</v>
      </c>
      <c r="L24" s="58"/>
      <c r="M24" s="60">
        <f>SUM(M13:M23)</f>
        <v>134675</v>
      </c>
      <c r="N24" s="58"/>
      <c r="O24" s="60">
        <f>SUM(O13:O23)</f>
        <v>134675</v>
      </c>
    </row>
    <row r="25" spans="1:16" x14ac:dyDescent="0.25">
      <c r="A25" s="98"/>
      <c r="B25" s="99"/>
      <c r="C25" s="99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74</v>
      </c>
      <c r="B27" s="29">
        <v>2.5</v>
      </c>
      <c r="C27" s="48" t="s">
        <v>75</v>
      </c>
      <c r="D27" s="45">
        <f t="shared" ref="D27" si="5">+G27/E27</f>
        <v>19800</v>
      </c>
      <c r="E27" s="45">
        <v>1</v>
      </c>
      <c r="F27" s="45" t="s">
        <v>84</v>
      </c>
      <c r="G27" s="45">
        <v>19800</v>
      </c>
      <c r="H27" s="45"/>
      <c r="I27" s="45"/>
      <c r="J27" s="45"/>
      <c r="K27" s="45"/>
      <c r="L27" s="45"/>
      <c r="M27" s="45"/>
      <c r="N27" s="65" t="s">
        <v>109</v>
      </c>
      <c r="O27" s="45">
        <v>50000</v>
      </c>
      <c r="P27" s="43"/>
    </row>
    <row r="28" spans="1:16" s="8" customFormat="1" x14ac:dyDescent="0.25">
      <c r="A28" s="35"/>
      <c r="B28" s="36"/>
      <c r="C28" s="52" t="s">
        <v>82</v>
      </c>
      <c r="D28" s="55">
        <f>SUM(D27:D27)</f>
        <v>19800</v>
      </c>
      <c r="E28" s="56"/>
      <c r="F28" s="56"/>
      <c r="G28" s="57">
        <f>SUM(G27:G27)</f>
        <v>19800</v>
      </c>
      <c r="H28" s="57"/>
      <c r="I28" s="57">
        <f>SUM(I27:I27)</f>
        <v>0</v>
      </c>
      <c r="J28" s="55"/>
      <c r="K28" s="57">
        <f>SUM(K27:K27)</f>
        <v>0</v>
      </c>
      <c r="L28" s="55"/>
      <c r="M28" s="57">
        <f>SUM(M27:M27)</f>
        <v>0</v>
      </c>
      <c r="N28" s="56"/>
      <c r="O28" s="57">
        <f>SUM(O27:O27)</f>
        <v>50000</v>
      </c>
      <c r="P28" s="51"/>
    </row>
    <row r="29" spans="1:16" s="8" customFormat="1" ht="14.45" customHeight="1" x14ac:dyDescent="0.25">
      <c r="A29" s="88" t="s">
        <v>85</v>
      </c>
      <c r="B29" s="89"/>
      <c r="C29" s="90"/>
      <c r="D29" s="61"/>
      <c r="E29" s="61"/>
      <c r="F29" s="61"/>
      <c r="G29" s="61">
        <f>G28+G24</f>
        <v>558500</v>
      </c>
      <c r="H29" s="61"/>
      <c r="I29" s="61">
        <f>I28+I24</f>
        <v>134675</v>
      </c>
      <c r="J29" s="61"/>
      <c r="K29" s="61">
        <f>K28+K24</f>
        <v>134675</v>
      </c>
      <c r="L29" s="62"/>
      <c r="M29" s="61">
        <f>M28+M24</f>
        <v>134675</v>
      </c>
      <c r="N29" s="62"/>
      <c r="O29" s="61">
        <f>O28+O24</f>
        <v>184675</v>
      </c>
      <c r="P29" s="51">
        <f>O29+M29+K29+I29</f>
        <v>588700</v>
      </c>
    </row>
    <row r="30" spans="1:16" s="8" customFormat="1" ht="14.45" customHeight="1" x14ac:dyDescent="0.25">
      <c r="C30" s="53"/>
      <c r="D30" s="53"/>
      <c r="E30" s="53"/>
      <c r="F30" s="53"/>
      <c r="G30" s="53"/>
      <c r="H30" s="53"/>
      <c r="I30" s="54"/>
      <c r="J30" s="53"/>
      <c r="K30" s="51"/>
      <c r="L30" s="43"/>
      <c r="M30" s="43"/>
      <c r="N30" s="43"/>
      <c r="O30" s="51"/>
      <c r="P30" s="51"/>
    </row>
    <row r="31" spans="1:16" s="8" customFormat="1" ht="14.45" customHeight="1" x14ac:dyDescent="0.25">
      <c r="C31" s="64" t="s">
        <v>111</v>
      </c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20.45" customHeight="1" x14ac:dyDescent="0.25">
      <c r="C32" s="63" t="s">
        <v>112</v>
      </c>
      <c r="D32" s="7"/>
      <c r="E32" s="7"/>
      <c r="I32" s="7"/>
      <c r="L32"/>
      <c r="M32"/>
      <c r="N32"/>
    </row>
    <row r="33" spans="3:14" s="8" customFormat="1" x14ac:dyDescent="0.25">
      <c r="C33" s="7"/>
      <c r="D33" s="7"/>
      <c r="E33" s="7"/>
      <c r="I33" s="7"/>
      <c r="L33"/>
      <c r="M33"/>
      <c r="N33"/>
    </row>
    <row r="34" spans="3:14" s="8" customFormat="1" x14ac:dyDescent="0.25"/>
  </sheetData>
  <mergeCells count="22">
    <mergeCell ref="A3:O3"/>
    <mergeCell ref="A4:O4"/>
    <mergeCell ref="A6:E6"/>
    <mergeCell ref="A7:F7"/>
    <mergeCell ref="G7:K7"/>
    <mergeCell ref="L7:O7"/>
    <mergeCell ref="A29:C29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4:C25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218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106</v>
      </c>
      <c r="B8" s="86"/>
      <c r="C8" s="86"/>
      <c r="D8" s="86"/>
      <c r="E8" s="86"/>
      <c r="F8" s="86"/>
      <c r="G8" s="17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100000</v>
      </c>
      <c r="E13" s="34">
        <f>+[1]ppmp!$E$10</f>
        <v>4</v>
      </c>
      <c r="F13" s="34" t="str">
        <f>+[1]ppmp!$F$10</f>
        <v>LOT</v>
      </c>
      <c r="G13" s="41">
        <v>400000</v>
      </c>
      <c r="H13" s="34">
        <v>1</v>
      </c>
      <c r="I13" s="45">
        <f>+G13/E13</f>
        <v>100000</v>
      </c>
      <c r="J13" s="34">
        <f t="shared" ref="J13:O13" si="0">+H13</f>
        <v>1</v>
      </c>
      <c r="K13" s="46">
        <f t="shared" si="0"/>
        <v>100000</v>
      </c>
      <c r="L13" s="34">
        <f t="shared" si="0"/>
        <v>1</v>
      </c>
      <c r="M13" s="46">
        <f t="shared" si="0"/>
        <v>100000</v>
      </c>
      <c r="N13" s="34">
        <f t="shared" si="0"/>
        <v>1</v>
      </c>
      <c r="O13" s="47">
        <f t="shared" si="0"/>
        <v>100000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2" si="1">+G14/E14</f>
        <v>50000</v>
      </c>
      <c r="E14" s="34">
        <f>+[1]ppmp!$E$10</f>
        <v>4</v>
      </c>
      <c r="F14" s="34" t="str">
        <f>+[1]ppmp!$F$10</f>
        <v>LOT</v>
      </c>
      <c r="G14" s="41">
        <v>200000</v>
      </c>
      <c r="H14" s="34">
        <v>1</v>
      </c>
      <c r="I14" s="45">
        <f t="shared" ref="I14:I21" si="2">+G14/E14</f>
        <v>50000</v>
      </c>
      <c r="J14" s="34">
        <f t="shared" ref="J14:O21" si="3">+H14</f>
        <v>1</v>
      </c>
      <c r="K14" s="46">
        <f t="shared" si="3"/>
        <v>50000</v>
      </c>
      <c r="L14" s="34">
        <f t="shared" si="3"/>
        <v>1</v>
      </c>
      <c r="M14" s="46">
        <f t="shared" si="3"/>
        <v>50000</v>
      </c>
      <c r="N14" s="34">
        <f t="shared" si="3"/>
        <v>1</v>
      </c>
      <c r="O14" s="47">
        <f t="shared" si="3"/>
        <v>50000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33750</v>
      </c>
      <c r="E15" s="34">
        <f>+[1]ppmp!$E$10</f>
        <v>4</v>
      </c>
      <c r="F15" s="34" t="str">
        <f>+[1]ppmp!$F$10</f>
        <v>LOT</v>
      </c>
      <c r="G15" s="41">
        <v>135000</v>
      </c>
      <c r="H15" s="34">
        <v>1</v>
      </c>
      <c r="I15" s="45">
        <f t="shared" si="2"/>
        <v>33750</v>
      </c>
      <c r="J15" s="34">
        <f t="shared" si="3"/>
        <v>1</v>
      </c>
      <c r="K15" s="46">
        <f t="shared" si="3"/>
        <v>33750</v>
      </c>
      <c r="L15" s="34">
        <f t="shared" si="3"/>
        <v>1</v>
      </c>
      <c r="M15" s="46">
        <f t="shared" si="3"/>
        <v>33750</v>
      </c>
      <c r="N15" s="34">
        <f t="shared" si="3"/>
        <v>1</v>
      </c>
      <c r="O15" s="47">
        <f t="shared" si="3"/>
        <v>33750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20000</v>
      </c>
      <c r="E16" s="34">
        <f>+[1]ppmp!$E$10</f>
        <v>4</v>
      </c>
      <c r="F16" s="34" t="str">
        <f>+[1]ppmp!$F$10</f>
        <v>LOT</v>
      </c>
      <c r="G16" s="41">
        <v>80000</v>
      </c>
      <c r="H16" s="34">
        <v>1</v>
      </c>
      <c r="I16" s="45">
        <f t="shared" si="2"/>
        <v>20000</v>
      </c>
      <c r="J16" s="34">
        <f t="shared" si="3"/>
        <v>1</v>
      </c>
      <c r="K16" s="46">
        <f t="shared" si="3"/>
        <v>20000</v>
      </c>
      <c r="L16" s="34">
        <f t="shared" si="3"/>
        <v>1</v>
      </c>
      <c r="M16" s="46">
        <f t="shared" si="3"/>
        <v>20000</v>
      </c>
      <c r="N16" s="34">
        <f t="shared" si="3"/>
        <v>1</v>
      </c>
      <c r="O16" s="47">
        <f t="shared" si="3"/>
        <v>20000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8750</v>
      </c>
      <c r="E17" s="34">
        <f>+[1]ppmp!$E$10</f>
        <v>4</v>
      </c>
      <c r="F17" s="34" t="str">
        <f>+[1]ppmp!$F$10</f>
        <v>LOT</v>
      </c>
      <c r="G17" s="41">
        <v>35000</v>
      </c>
      <c r="H17" s="34">
        <v>1</v>
      </c>
      <c r="I17" s="45">
        <f t="shared" si="2"/>
        <v>8750</v>
      </c>
      <c r="J17" s="34">
        <f t="shared" si="3"/>
        <v>1</v>
      </c>
      <c r="K17" s="46">
        <f t="shared" si="3"/>
        <v>8750</v>
      </c>
      <c r="L17" s="34">
        <f t="shared" si="3"/>
        <v>1</v>
      </c>
      <c r="M17" s="46">
        <f t="shared" si="3"/>
        <v>8750</v>
      </c>
      <c r="N17" s="34">
        <f t="shared" si="3"/>
        <v>1</v>
      </c>
      <c r="O17" s="47">
        <f t="shared" si="3"/>
        <v>8750</v>
      </c>
    </row>
    <row r="18" spans="1:16" x14ac:dyDescent="0.25">
      <c r="A18" s="28" t="s">
        <v>52</v>
      </c>
      <c r="B18" s="29">
        <v>1.9</v>
      </c>
      <c r="C18" s="29" t="s">
        <v>53</v>
      </c>
      <c r="D18" s="44">
        <f t="shared" si="1"/>
        <v>9000</v>
      </c>
      <c r="E18" s="34">
        <f>+[1]ppmp!$E$10</f>
        <v>4</v>
      </c>
      <c r="F18" s="34" t="str">
        <f>+[1]ppmp!$F$10</f>
        <v>LOT</v>
      </c>
      <c r="G18" s="41">
        <v>36000</v>
      </c>
      <c r="H18" s="34">
        <v>1</v>
      </c>
      <c r="I18" s="45">
        <f t="shared" si="2"/>
        <v>9000</v>
      </c>
      <c r="J18" s="34">
        <f t="shared" si="3"/>
        <v>1</v>
      </c>
      <c r="K18" s="46">
        <f t="shared" si="3"/>
        <v>9000</v>
      </c>
      <c r="L18" s="34">
        <f t="shared" si="3"/>
        <v>1</v>
      </c>
      <c r="M18" s="46">
        <f t="shared" si="3"/>
        <v>9000</v>
      </c>
      <c r="N18" s="34">
        <f t="shared" si="3"/>
        <v>1</v>
      </c>
      <c r="O18" s="47">
        <f t="shared" si="3"/>
        <v>9000</v>
      </c>
    </row>
    <row r="19" spans="1:16" x14ac:dyDescent="0.25">
      <c r="A19" s="25" t="s">
        <v>58</v>
      </c>
      <c r="B19" s="31">
        <v>1.1200000000000001</v>
      </c>
      <c r="C19" s="24" t="s">
        <v>59</v>
      </c>
      <c r="D19" s="44">
        <f t="shared" si="1"/>
        <v>8750</v>
      </c>
      <c r="E19" s="34">
        <f>+[1]ppmp!$E$10</f>
        <v>4</v>
      </c>
      <c r="F19" s="34" t="str">
        <f>+[1]ppmp!$F$10</f>
        <v>LOT</v>
      </c>
      <c r="G19" s="41">
        <v>35000</v>
      </c>
      <c r="H19" s="34">
        <v>1</v>
      </c>
      <c r="I19" s="45">
        <f t="shared" si="2"/>
        <v>8750</v>
      </c>
      <c r="J19" s="34">
        <f t="shared" si="3"/>
        <v>1</v>
      </c>
      <c r="K19" s="46">
        <f t="shared" si="3"/>
        <v>8750</v>
      </c>
      <c r="L19" s="34">
        <f t="shared" si="3"/>
        <v>1</v>
      </c>
      <c r="M19" s="46">
        <f t="shared" si="3"/>
        <v>8750</v>
      </c>
      <c r="N19" s="34">
        <f t="shared" si="3"/>
        <v>1</v>
      </c>
      <c r="O19" s="47">
        <f t="shared" si="3"/>
        <v>8750</v>
      </c>
    </row>
    <row r="20" spans="1:16" x14ac:dyDescent="0.25">
      <c r="A20" s="25" t="s">
        <v>60</v>
      </c>
      <c r="B20" s="24">
        <v>1.1299999999999999</v>
      </c>
      <c r="C20" s="24" t="s">
        <v>61</v>
      </c>
      <c r="D20" s="44">
        <f t="shared" si="1"/>
        <v>10000</v>
      </c>
      <c r="E20" s="34">
        <f>+[1]ppmp!$E$10</f>
        <v>4</v>
      </c>
      <c r="F20" s="34" t="str">
        <f>+[1]ppmp!$F$10</f>
        <v>LOT</v>
      </c>
      <c r="G20" s="41">
        <v>40000</v>
      </c>
      <c r="H20" s="34">
        <v>1</v>
      </c>
      <c r="I20" s="45">
        <f t="shared" si="2"/>
        <v>10000</v>
      </c>
      <c r="J20" s="34">
        <f t="shared" si="3"/>
        <v>1</v>
      </c>
      <c r="K20" s="46">
        <f t="shared" si="3"/>
        <v>10000</v>
      </c>
      <c r="L20" s="34">
        <f t="shared" si="3"/>
        <v>1</v>
      </c>
      <c r="M20" s="46">
        <f t="shared" si="3"/>
        <v>10000</v>
      </c>
      <c r="N20" s="34">
        <f t="shared" si="3"/>
        <v>1</v>
      </c>
      <c r="O20" s="47">
        <f t="shared" si="3"/>
        <v>10000</v>
      </c>
    </row>
    <row r="21" spans="1:16" x14ac:dyDescent="0.25">
      <c r="A21" s="25" t="s">
        <v>103</v>
      </c>
      <c r="B21" s="31"/>
      <c r="C21" s="24" t="s">
        <v>63</v>
      </c>
      <c r="D21" s="44">
        <f t="shared" si="1"/>
        <v>23750</v>
      </c>
      <c r="E21" s="34">
        <f>+[1]ppmp!$E$10</f>
        <v>4</v>
      </c>
      <c r="F21" s="34" t="str">
        <f>+[1]ppmp!$F$10</f>
        <v>LOT</v>
      </c>
      <c r="G21" s="41">
        <v>95000</v>
      </c>
      <c r="H21" s="34">
        <v>1</v>
      </c>
      <c r="I21" s="45">
        <f t="shared" si="2"/>
        <v>23750</v>
      </c>
      <c r="J21" s="34">
        <f t="shared" si="3"/>
        <v>1</v>
      </c>
      <c r="K21" s="46">
        <f t="shared" si="3"/>
        <v>23750</v>
      </c>
      <c r="L21" s="34">
        <f t="shared" si="3"/>
        <v>1</v>
      </c>
      <c r="M21" s="46">
        <f t="shared" si="3"/>
        <v>23750</v>
      </c>
      <c r="N21" s="34">
        <f t="shared" si="3"/>
        <v>1</v>
      </c>
      <c r="O21" s="47">
        <f t="shared" si="3"/>
        <v>23750</v>
      </c>
    </row>
    <row r="22" spans="1:16" x14ac:dyDescent="0.25">
      <c r="A22" s="28" t="s">
        <v>64</v>
      </c>
      <c r="B22" s="29">
        <v>1.1399999999999999</v>
      </c>
      <c r="C22" s="29" t="s">
        <v>65</v>
      </c>
      <c r="D22" s="44">
        <f t="shared" si="1"/>
        <v>12500</v>
      </c>
      <c r="E22" s="34">
        <f>+[1]ppmp!$E$10</f>
        <v>4</v>
      </c>
      <c r="F22" s="34" t="str">
        <f>+[1]ppmp!$F$10</f>
        <v>LOT</v>
      </c>
      <c r="G22" s="41">
        <v>50000</v>
      </c>
      <c r="H22" s="34">
        <v>1</v>
      </c>
      <c r="I22" s="45">
        <f>+G22/E22</f>
        <v>12500</v>
      </c>
      <c r="J22" s="34">
        <v>1</v>
      </c>
      <c r="K22" s="46">
        <f>+I22</f>
        <v>12500</v>
      </c>
      <c r="L22" s="34">
        <f>+J22</f>
        <v>1</v>
      </c>
      <c r="M22" s="46">
        <f>+K22</f>
        <v>12500</v>
      </c>
      <c r="N22" s="34">
        <f>+L22</f>
        <v>1</v>
      </c>
      <c r="O22" s="47">
        <f>+M22</f>
        <v>12500</v>
      </c>
    </row>
    <row r="23" spans="1:16" x14ac:dyDescent="0.25">
      <c r="A23" s="96" t="s">
        <v>66</v>
      </c>
      <c r="B23" s="97"/>
      <c r="C23" s="97"/>
      <c r="D23" s="60"/>
      <c r="E23" s="58"/>
      <c r="F23" s="58"/>
      <c r="G23" s="60">
        <f>SUM(G13:G22)</f>
        <v>1106000</v>
      </c>
      <c r="H23" s="58"/>
      <c r="I23" s="60">
        <f>SUM(I13:I22)</f>
        <v>276500</v>
      </c>
      <c r="J23" s="58"/>
      <c r="K23" s="60">
        <f>SUM(K13:K22)</f>
        <v>276500</v>
      </c>
      <c r="L23" s="58"/>
      <c r="M23" s="60">
        <f>SUM(M13:M22)</f>
        <v>276500</v>
      </c>
      <c r="N23" s="58"/>
      <c r="O23" s="60">
        <f>SUM(O13:O22)</f>
        <v>276500</v>
      </c>
    </row>
    <row r="24" spans="1:16" x14ac:dyDescent="0.25">
      <c r="A24" s="98"/>
      <c r="B24" s="99"/>
      <c r="C24" s="9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1:16" x14ac:dyDescent="0.25">
      <c r="A25" s="28"/>
      <c r="B25" s="29" t="s">
        <v>67</v>
      </c>
      <c r="C25" s="45"/>
      <c r="D25" s="44"/>
      <c r="E25" s="45"/>
      <c r="F25" s="45"/>
      <c r="G25" s="48"/>
      <c r="H25" s="45"/>
      <c r="I25" s="45"/>
      <c r="J25" s="45"/>
      <c r="K25" s="45"/>
      <c r="L25" s="45"/>
      <c r="M25" s="45"/>
      <c r="N25" s="45"/>
      <c r="O25" s="49"/>
      <c r="P25" s="43"/>
    </row>
    <row r="26" spans="1:16" x14ac:dyDescent="0.25">
      <c r="A26" s="28" t="s">
        <v>72</v>
      </c>
      <c r="B26" s="29">
        <v>2.4</v>
      </c>
      <c r="C26" s="48" t="s">
        <v>73</v>
      </c>
      <c r="D26" s="45">
        <f t="shared" ref="D26" si="4">+G26/E26</f>
        <v>0</v>
      </c>
      <c r="E26" s="45">
        <v>4</v>
      </c>
      <c r="F26" s="45" t="str">
        <f>+[1]ppmp!$F$30</f>
        <v>lot</v>
      </c>
      <c r="G26" s="45"/>
      <c r="H26" s="45">
        <v>1</v>
      </c>
      <c r="I26" s="45"/>
      <c r="J26" s="45">
        <v>1</v>
      </c>
      <c r="K26" s="45"/>
      <c r="L26" s="45">
        <v>1</v>
      </c>
      <c r="M26" s="45"/>
      <c r="N26" s="65" t="s">
        <v>109</v>
      </c>
      <c r="O26" s="49"/>
      <c r="P26" s="43"/>
    </row>
    <row r="27" spans="1:16" s="8" customFormat="1" x14ac:dyDescent="0.25">
      <c r="A27" s="35"/>
      <c r="B27" s="36"/>
      <c r="C27" s="52" t="s">
        <v>82</v>
      </c>
      <c r="D27" s="55">
        <f>SUM(D26:D26)</f>
        <v>0</v>
      </c>
      <c r="E27" s="56"/>
      <c r="F27" s="56"/>
      <c r="G27" s="57">
        <f>SUM(G26:G26)</f>
        <v>0</v>
      </c>
      <c r="H27" s="57"/>
      <c r="I27" s="57">
        <f>SUM(I26:I26)</f>
        <v>0</v>
      </c>
      <c r="J27" s="55"/>
      <c r="K27" s="57">
        <f>SUM(K26:K26)</f>
        <v>0</v>
      </c>
      <c r="L27" s="55"/>
      <c r="M27" s="57">
        <f>SUM(M26:M26)</f>
        <v>0</v>
      </c>
      <c r="N27" s="56"/>
      <c r="O27" s="57">
        <f>SUM(O26:O26)</f>
        <v>0</v>
      </c>
      <c r="P27" s="51"/>
    </row>
    <row r="28" spans="1:16" s="8" customFormat="1" ht="14.45" customHeight="1" x14ac:dyDescent="0.25">
      <c r="A28" s="88" t="s">
        <v>85</v>
      </c>
      <c r="B28" s="89"/>
      <c r="C28" s="90"/>
      <c r="D28" s="61"/>
      <c r="E28" s="61"/>
      <c r="F28" s="61"/>
      <c r="G28" s="61">
        <f>G27+G23</f>
        <v>1106000</v>
      </c>
      <c r="H28" s="61"/>
      <c r="I28" s="61">
        <f>I27+I23</f>
        <v>276500</v>
      </c>
      <c r="J28" s="61"/>
      <c r="K28" s="61">
        <f>K27+K23</f>
        <v>276500</v>
      </c>
      <c r="L28" s="62"/>
      <c r="M28" s="61">
        <f>M27+M23</f>
        <v>276500</v>
      </c>
      <c r="N28" s="62"/>
      <c r="O28" s="61">
        <f>O27+O23</f>
        <v>276500</v>
      </c>
      <c r="P28" s="51">
        <f>O28+M28+K28+I28</f>
        <v>1106000</v>
      </c>
    </row>
    <row r="29" spans="1:16" s="8" customFormat="1" ht="14.45" customHeight="1" x14ac:dyDescent="0.25">
      <c r="C29" s="53"/>
      <c r="D29" s="53"/>
      <c r="E29" s="53"/>
      <c r="F29" s="53"/>
      <c r="G29" s="53"/>
      <c r="H29" s="53"/>
      <c r="I29" s="54"/>
      <c r="J29" s="53"/>
      <c r="K29" s="51"/>
      <c r="L29" s="43"/>
      <c r="M29" s="43"/>
      <c r="N29" s="43"/>
      <c r="O29" s="51"/>
      <c r="P29" s="51"/>
    </row>
    <row r="30" spans="1:16" s="8" customFormat="1" ht="14.45" customHeight="1" x14ac:dyDescent="0.25">
      <c r="C30" s="64" t="s">
        <v>107</v>
      </c>
      <c r="D30" s="53"/>
      <c r="E30" s="53"/>
      <c r="F30" s="53"/>
      <c r="G30" s="53"/>
      <c r="H30" s="53"/>
      <c r="I30" s="54"/>
      <c r="J30" s="53"/>
      <c r="K30" s="51"/>
      <c r="L30" s="43"/>
      <c r="M30" s="43"/>
      <c r="N30" s="43"/>
      <c r="O30" s="51"/>
      <c r="P30" s="51"/>
    </row>
    <row r="31" spans="1:16" s="8" customFormat="1" ht="20.45" customHeight="1" x14ac:dyDescent="0.25">
      <c r="C31" s="63" t="s">
        <v>108</v>
      </c>
      <c r="D31" s="7"/>
      <c r="E31" s="7"/>
      <c r="I31" s="7"/>
      <c r="L31"/>
      <c r="M31"/>
      <c r="N31"/>
    </row>
    <row r="32" spans="1:16" s="8" customFormat="1" x14ac:dyDescent="0.25">
      <c r="C32" s="7"/>
      <c r="D32" s="7"/>
      <c r="E32" s="7"/>
      <c r="I32" s="7"/>
      <c r="L32"/>
      <c r="M32"/>
      <c r="N32"/>
    </row>
    <row r="33" s="8" customFormat="1" x14ac:dyDescent="0.25"/>
  </sheetData>
  <mergeCells count="22">
    <mergeCell ref="A3:O3"/>
    <mergeCell ref="A4:O4"/>
    <mergeCell ref="A6:E6"/>
    <mergeCell ref="A7:F7"/>
    <mergeCell ref="G7:K7"/>
    <mergeCell ref="L7:O7"/>
    <mergeCell ref="A28:C28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3:C24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217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104</v>
      </c>
      <c r="B8" s="86"/>
      <c r="C8" s="86"/>
      <c r="D8" s="86"/>
      <c r="E8" s="86"/>
      <c r="F8" s="86"/>
      <c r="G8" s="17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1">
        <v>120000</v>
      </c>
      <c r="E13" s="34">
        <f>+[1]ppmp!$E$10</f>
        <v>4</v>
      </c>
      <c r="F13" s="34" t="str">
        <f>+[1]ppmp!$F$10</f>
        <v>LOT</v>
      </c>
      <c r="G13" s="41">
        <v>100000</v>
      </c>
      <c r="H13" s="34">
        <v>1</v>
      </c>
      <c r="I13" s="45">
        <f>+G13/E13</f>
        <v>25000</v>
      </c>
      <c r="J13" s="34">
        <f t="shared" ref="J13:O13" si="0">+H13</f>
        <v>1</v>
      </c>
      <c r="K13" s="46">
        <f t="shared" si="0"/>
        <v>25000</v>
      </c>
      <c r="L13" s="34">
        <f t="shared" si="0"/>
        <v>1</v>
      </c>
      <c r="M13" s="46">
        <f t="shared" si="0"/>
        <v>25000</v>
      </c>
      <c r="N13" s="34">
        <f t="shared" si="0"/>
        <v>1</v>
      </c>
      <c r="O13" s="47">
        <f t="shared" si="0"/>
        <v>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1">
        <v>50000</v>
      </c>
      <c r="E14" s="34">
        <f>+[1]ppmp!$E$10</f>
        <v>4</v>
      </c>
      <c r="F14" s="34" t="str">
        <f>+[1]ppmp!$F$10</f>
        <v>LOT</v>
      </c>
      <c r="G14" s="41">
        <v>50000</v>
      </c>
      <c r="H14" s="34">
        <v>1</v>
      </c>
      <c r="I14" s="45">
        <f t="shared" ref="I14:I24" si="1">+G14/E14</f>
        <v>12500</v>
      </c>
      <c r="J14" s="34">
        <f t="shared" ref="J14:O24" si="2">+H14</f>
        <v>1</v>
      </c>
      <c r="K14" s="46">
        <f t="shared" si="2"/>
        <v>12500</v>
      </c>
      <c r="L14" s="34">
        <f t="shared" si="2"/>
        <v>1</v>
      </c>
      <c r="M14" s="46">
        <f t="shared" si="2"/>
        <v>12500</v>
      </c>
      <c r="N14" s="34">
        <f t="shared" si="2"/>
        <v>1</v>
      </c>
      <c r="O14" s="47">
        <f t="shared" si="2"/>
        <v>12500</v>
      </c>
    </row>
    <row r="15" spans="1:15" x14ac:dyDescent="0.25">
      <c r="A15" s="26" t="s">
        <v>40</v>
      </c>
      <c r="B15" s="27">
        <v>1.3</v>
      </c>
      <c r="C15" s="33" t="s">
        <v>41</v>
      </c>
      <c r="D15" s="41">
        <v>55000</v>
      </c>
      <c r="E15" s="34">
        <f>+[1]ppmp!$E$10</f>
        <v>4</v>
      </c>
      <c r="F15" s="34" t="str">
        <f>+[1]ppmp!$F$10</f>
        <v>LOT</v>
      </c>
      <c r="G15" s="41">
        <v>55000</v>
      </c>
      <c r="H15" s="34">
        <v>1</v>
      </c>
      <c r="I15" s="45">
        <f t="shared" si="1"/>
        <v>13750</v>
      </c>
      <c r="J15" s="34">
        <f t="shared" si="2"/>
        <v>1</v>
      </c>
      <c r="K15" s="46">
        <f t="shared" si="2"/>
        <v>13750</v>
      </c>
      <c r="L15" s="34">
        <f t="shared" si="2"/>
        <v>1</v>
      </c>
      <c r="M15" s="46">
        <f t="shared" si="2"/>
        <v>13750</v>
      </c>
      <c r="N15" s="34">
        <f t="shared" si="2"/>
        <v>1</v>
      </c>
      <c r="O15" s="47">
        <f t="shared" si="2"/>
        <v>13750</v>
      </c>
    </row>
    <row r="16" spans="1:15" x14ac:dyDescent="0.25">
      <c r="A16" s="25" t="s">
        <v>42</v>
      </c>
      <c r="B16" s="24">
        <v>1.4</v>
      </c>
      <c r="C16" s="24" t="s">
        <v>43</v>
      </c>
      <c r="D16" s="41">
        <v>80000</v>
      </c>
      <c r="E16" s="34">
        <f>+[1]ppmp!$E$10</f>
        <v>4</v>
      </c>
      <c r="F16" s="34" t="str">
        <f>+[1]ppmp!$F$10</f>
        <v>LOT</v>
      </c>
      <c r="G16" s="41">
        <v>80000</v>
      </c>
      <c r="H16" s="34">
        <v>1</v>
      </c>
      <c r="I16" s="45">
        <f t="shared" si="1"/>
        <v>20000</v>
      </c>
      <c r="J16" s="34">
        <f t="shared" si="2"/>
        <v>1</v>
      </c>
      <c r="K16" s="46">
        <f t="shared" si="2"/>
        <v>20000</v>
      </c>
      <c r="L16" s="34">
        <f t="shared" si="2"/>
        <v>1</v>
      </c>
      <c r="M16" s="46">
        <f t="shared" si="2"/>
        <v>20000</v>
      </c>
      <c r="N16" s="34">
        <f t="shared" si="2"/>
        <v>1</v>
      </c>
      <c r="O16" s="47">
        <f t="shared" si="2"/>
        <v>20000</v>
      </c>
    </row>
    <row r="17" spans="1:16" x14ac:dyDescent="0.25">
      <c r="A17" s="25" t="s">
        <v>44</v>
      </c>
      <c r="B17" s="24">
        <v>1.5</v>
      </c>
      <c r="C17" s="24" t="s">
        <v>45</v>
      </c>
      <c r="D17" s="41">
        <v>20000</v>
      </c>
      <c r="E17" s="34">
        <f>+[1]ppmp!$E$10</f>
        <v>4</v>
      </c>
      <c r="F17" s="34" t="str">
        <f>+[1]ppmp!$F$10</f>
        <v>LOT</v>
      </c>
      <c r="G17" s="41">
        <v>50000</v>
      </c>
      <c r="H17" s="34">
        <v>1</v>
      </c>
      <c r="I17" s="45">
        <f t="shared" si="1"/>
        <v>12500</v>
      </c>
      <c r="J17" s="34">
        <f t="shared" si="2"/>
        <v>1</v>
      </c>
      <c r="K17" s="46">
        <f t="shared" si="2"/>
        <v>12500</v>
      </c>
      <c r="L17" s="34">
        <f t="shared" si="2"/>
        <v>1</v>
      </c>
      <c r="M17" s="46">
        <f t="shared" si="2"/>
        <v>12500</v>
      </c>
      <c r="N17" s="34">
        <f t="shared" si="2"/>
        <v>1</v>
      </c>
      <c r="O17" s="47">
        <f t="shared" si="2"/>
        <v>12500</v>
      </c>
    </row>
    <row r="18" spans="1:16" x14ac:dyDescent="0.25">
      <c r="A18" s="28" t="s">
        <v>46</v>
      </c>
      <c r="B18" s="29">
        <v>1.6</v>
      </c>
      <c r="C18" s="29" t="s">
        <v>99</v>
      </c>
      <c r="D18" s="41">
        <v>4000</v>
      </c>
      <c r="E18" s="34">
        <f>+[1]ppmp!$E$10</f>
        <v>4</v>
      </c>
      <c r="F18" s="34" t="str">
        <f>+[1]ppmp!$F$10</f>
        <v>LOT</v>
      </c>
      <c r="G18" s="41">
        <v>12800</v>
      </c>
      <c r="H18" s="34">
        <v>1</v>
      </c>
      <c r="I18" s="45">
        <f t="shared" si="1"/>
        <v>3200</v>
      </c>
      <c r="J18" s="34">
        <f t="shared" si="2"/>
        <v>1</v>
      </c>
      <c r="K18" s="46">
        <f t="shared" si="2"/>
        <v>3200</v>
      </c>
      <c r="L18" s="34">
        <f t="shared" si="2"/>
        <v>1</v>
      </c>
      <c r="M18" s="46">
        <f t="shared" si="2"/>
        <v>3200</v>
      </c>
      <c r="N18" s="34">
        <f t="shared" si="2"/>
        <v>1</v>
      </c>
      <c r="O18" s="47">
        <f t="shared" si="2"/>
        <v>3200</v>
      </c>
    </row>
    <row r="19" spans="1:16" x14ac:dyDescent="0.25">
      <c r="A19" s="28" t="s">
        <v>52</v>
      </c>
      <c r="B19" s="29">
        <v>1.9</v>
      </c>
      <c r="C19" s="29" t="s">
        <v>53</v>
      </c>
      <c r="D19" s="41">
        <v>18000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1"/>
        <v>9000</v>
      </c>
      <c r="J19" s="34">
        <f t="shared" si="2"/>
        <v>1</v>
      </c>
      <c r="K19" s="46">
        <f t="shared" si="2"/>
        <v>9000</v>
      </c>
      <c r="L19" s="34">
        <f t="shared" si="2"/>
        <v>1</v>
      </c>
      <c r="M19" s="46">
        <f t="shared" si="2"/>
        <v>9000</v>
      </c>
      <c r="N19" s="34">
        <f t="shared" si="2"/>
        <v>1</v>
      </c>
      <c r="O19" s="47">
        <f t="shared" si="2"/>
        <v>9000</v>
      </c>
    </row>
    <row r="20" spans="1:16" x14ac:dyDescent="0.25">
      <c r="A20" s="25" t="s">
        <v>58</v>
      </c>
      <c r="B20" s="31">
        <v>1.1200000000000001</v>
      </c>
      <c r="C20" s="24" t="s">
        <v>59</v>
      </c>
      <c r="D20" s="41">
        <v>10000</v>
      </c>
      <c r="E20" s="34">
        <f>+[1]ppmp!$E$10</f>
        <v>4</v>
      </c>
      <c r="F20" s="34" t="str">
        <f>+[1]ppmp!$F$10</f>
        <v>LOT</v>
      </c>
      <c r="G20" s="41">
        <v>10000</v>
      </c>
      <c r="H20" s="34">
        <v>1</v>
      </c>
      <c r="I20" s="45">
        <f t="shared" si="1"/>
        <v>2500</v>
      </c>
      <c r="J20" s="34">
        <f t="shared" si="2"/>
        <v>1</v>
      </c>
      <c r="K20" s="46">
        <f t="shared" si="2"/>
        <v>2500</v>
      </c>
      <c r="L20" s="34">
        <f t="shared" si="2"/>
        <v>1</v>
      </c>
      <c r="M20" s="46">
        <f t="shared" si="2"/>
        <v>2500</v>
      </c>
      <c r="N20" s="34">
        <f t="shared" si="2"/>
        <v>1</v>
      </c>
      <c r="O20" s="47">
        <f t="shared" si="2"/>
        <v>2500</v>
      </c>
    </row>
    <row r="21" spans="1:16" x14ac:dyDescent="0.25">
      <c r="A21" s="25" t="s">
        <v>60</v>
      </c>
      <c r="B21" s="24">
        <v>1.1299999999999999</v>
      </c>
      <c r="C21" s="24" t="s">
        <v>61</v>
      </c>
      <c r="D21" s="41">
        <v>80000</v>
      </c>
      <c r="E21" s="34">
        <f>+[1]ppmp!$E$10</f>
        <v>4</v>
      </c>
      <c r="F21" s="34" t="str">
        <f>+[1]ppmp!$F$10</f>
        <v>LOT</v>
      </c>
      <c r="G21" s="41">
        <v>85000</v>
      </c>
      <c r="H21" s="34">
        <v>1</v>
      </c>
      <c r="I21" s="45">
        <f t="shared" si="1"/>
        <v>21250</v>
      </c>
      <c r="J21" s="34">
        <f t="shared" si="2"/>
        <v>1</v>
      </c>
      <c r="K21" s="46">
        <f t="shared" si="2"/>
        <v>21250</v>
      </c>
      <c r="L21" s="34">
        <f t="shared" si="2"/>
        <v>1</v>
      </c>
      <c r="M21" s="46">
        <f t="shared" si="2"/>
        <v>21250</v>
      </c>
      <c r="N21" s="34">
        <f t="shared" si="2"/>
        <v>1</v>
      </c>
      <c r="O21" s="47">
        <f t="shared" si="2"/>
        <v>21250</v>
      </c>
    </row>
    <row r="22" spans="1:16" x14ac:dyDescent="0.25">
      <c r="A22" s="25" t="s">
        <v>60</v>
      </c>
      <c r="B22" s="24">
        <v>1.1299999999999999</v>
      </c>
      <c r="C22" s="24" t="s">
        <v>62</v>
      </c>
      <c r="D22" s="41">
        <v>4000</v>
      </c>
      <c r="E22" s="34">
        <f>+[1]ppmp!$E$10</f>
        <v>4</v>
      </c>
      <c r="F22" s="34" t="str">
        <f>+[1]ppmp!$F$10</f>
        <v>LOT</v>
      </c>
      <c r="G22" s="41">
        <v>4000</v>
      </c>
      <c r="H22" s="34">
        <v>1</v>
      </c>
      <c r="I22" s="45">
        <f t="shared" si="1"/>
        <v>1000</v>
      </c>
      <c r="J22" s="34">
        <f t="shared" si="2"/>
        <v>1</v>
      </c>
      <c r="K22" s="46">
        <f t="shared" si="2"/>
        <v>1000</v>
      </c>
      <c r="L22" s="34">
        <f t="shared" si="2"/>
        <v>1</v>
      </c>
      <c r="M22" s="46">
        <f t="shared" si="2"/>
        <v>1000</v>
      </c>
      <c r="N22" s="34">
        <f t="shared" si="2"/>
        <v>1</v>
      </c>
      <c r="O22" s="47">
        <f t="shared" si="2"/>
        <v>1000</v>
      </c>
    </row>
    <row r="23" spans="1:16" x14ac:dyDescent="0.25">
      <c r="A23" s="25" t="s">
        <v>103</v>
      </c>
      <c r="B23" s="24"/>
      <c r="C23" s="24" t="s">
        <v>63</v>
      </c>
      <c r="D23" s="41">
        <v>30000</v>
      </c>
      <c r="E23" s="34">
        <f>+[1]ppmp!$E$10</f>
        <v>4</v>
      </c>
      <c r="F23" s="34" t="str">
        <f>+[1]ppmp!$F$10</f>
        <v>LOT</v>
      </c>
      <c r="G23" s="41">
        <v>30000</v>
      </c>
      <c r="H23" s="34">
        <v>1</v>
      </c>
      <c r="I23" s="45">
        <f t="shared" si="1"/>
        <v>7500</v>
      </c>
      <c r="J23" s="34">
        <f t="shared" si="2"/>
        <v>1</v>
      </c>
      <c r="K23" s="46">
        <f t="shared" si="2"/>
        <v>7500</v>
      </c>
      <c r="L23" s="34">
        <f t="shared" si="2"/>
        <v>1</v>
      </c>
      <c r="M23" s="46">
        <f t="shared" si="2"/>
        <v>7500</v>
      </c>
      <c r="N23" s="34">
        <f t="shared" si="2"/>
        <v>1</v>
      </c>
      <c r="O23" s="47">
        <f t="shared" si="2"/>
        <v>7500</v>
      </c>
    </row>
    <row r="24" spans="1:16" x14ac:dyDescent="0.25">
      <c r="A24" s="25" t="s">
        <v>102</v>
      </c>
      <c r="B24" s="24">
        <v>1.1299999999999999</v>
      </c>
      <c r="C24" s="24" t="s">
        <v>100</v>
      </c>
      <c r="D24" s="41">
        <v>14000</v>
      </c>
      <c r="E24" s="34">
        <f>+[1]ppmp!$E$10</f>
        <v>4</v>
      </c>
      <c r="F24" s="34" t="str">
        <f>+[1]ppmp!$F$10</f>
        <v>LOT</v>
      </c>
      <c r="G24" s="41">
        <v>14000</v>
      </c>
      <c r="H24" s="34">
        <v>1</v>
      </c>
      <c r="I24" s="45">
        <f t="shared" si="1"/>
        <v>3500</v>
      </c>
      <c r="J24" s="34">
        <f t="shared" si="2"/>
        <v>1</v>
      </c>
      <c r="K24" s="46">
        <f t="shared" si="2"/>
        <v>3500</v>
      </c>
      <c r="L24" s="34">
        <f t="shared" si="2"/>
        <v>1</v>
      </c>
      <c r="M24" s="46">
        <f t="shared" si="2"/>
        <v>3500</v>
      </c>
      <c r="N24" s="34">
        <f t="shared" si="2"/>
        <v>1</v>
      </c>
      <c r="O24" s="47">
        <f t="shared" si="2"/>
        <v>3500</v>
      </c>
    </row>
    <row r="25" spans="1:16" x14ac:dyDescent="0.25">
      <c r="A25" s="28" t="s">
        <v>64</v>
      </c>
      <c r="B25" s="29">
        <v>1.1399999999999999</v>
      </c>
      <c r="C25" s="29" t="s">
        <v>65</v>
      </c>
      <c r="D25" s="41">
        <v>25000</v>
      </c>
      <c r="E25" s="34">
        <f>+[1]ppmp!$E$10</f>
        <v>4</v>
      </c>
      <c r="F25" s="34" t="str">
        <f>+[1]ppmp!$F$10</f>
        <v>LOT</v>
      </c>
      <c r="G25" s="41">
        <v>30000</v>
      </c>
      <c r="H25" s="34">
        <v>1</v>
      </c>
      <c r="I25" s="45">
        <f>+G25/E25</f>
        <v>7500</v>
      </c>
      <c r="J25" s="34">
        <f t="shared" ref="J25:O25" si="3">+H25</f>
        <v>1</v>
      </c>
      <c r="K25" s="46">
        <f t="shared" si="3"/>
        <v>7500</v>
      </c>
      <c r="L25" s="34">
        <f t="shared" si="3"/>
        <v>1</v>
      </c>
      <c r="M25" s="46">
        <f t="shared" si="3"/>
        <v>7500</v>
      </c>
      <c r="N25" s="34">
        <f t="shared" si="3"/>
        <v>1</v>
      </c>
      <c r="O25" s="47">
        <f t="shared" si="3"/>
        <v>7500</v>
      </c>
    </row>
    <row r="26" spans="1:16" x14ac:dyDescent="0.25">
      <c r="A26" s="96" t="s">
        <v>66</v>
      </c>
      <c r="B26" s="97"/>
      <c r="C26" s="97"/>
      <c r="D26" s="60"/>
      <c r="E26" s="58"/>
      <c r="F26" s="58"/>
      <c r="G26" s="60">
        <f>SUM(G13:G25)</f>
        <v>556800</v>
      </c>
      <c r="H26" s="58"/>
      <c r="I26" s="60">
        <f>SUM(I13:I25)</f>
        <v>139200</v>
      </c>
      <c r="J26" s="58"/>
      <c r="K26" s="60">
        <f>SUM(K13:K25)</f>
        <v>139200</v>
      </c>
      <c r="L26" s="58"/>
      <c r="M26" s="60">
        <f>SUM(M13:M25)</f>
        <v>139200</v>
      </c>
      <c r="N26" s="58"/>
      <c r="O26" s="60">
        <f>SUM(O13:O25)</f>
        <v>139200</v>
      </c>
    </row>
    <row r="27" spans="1:16" x14ac:dyDescent="0.25">
      <c r="A27" s="98"/>
      <c r="B27" s="99"/>
      <c r="C27" s="9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s="8" customFormat="1" ht="14.45" customHeight="1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s="8" customFormat="1" ht="14.45" customHeight="1" x14ac:dyDescent="0.25">
      <c r="A29" s="28" t="s">
        <v>72</v>
      </c>
      <c r="B29" s="29">
        <v>2.4</v>
      </c>
      <c r="C29" s="48" t="s">
        <v>73</v>
      </c>
      <c r="D29" s="45">
        <f t="shared" ref="D29" si="4">+G29/E29</f>
        <v>11250</v>
      </c>
      <c r="E29" s="45">
        <v>4</v>
      </c>
      <c r="F29" s="45" t="str">
        <f>+[1]ppmp!$F$30</f>
        <v>lot</v>
      </c>
      <c r="G29" s="45">
        <v>45000</v>
      </c>
      <c r="H29" s="45">
        <v>1</v>
      </c>
      <c r="I29" s="45"/>
      <c r="J29" s="45">
        <v>1</v>
      </c>
      <c r="K29" s="45"/>
      <c r="L29" s="45">
        <v>1</v>
      </c>
      <c r="M29" s="45"/>
      <c r="N29" s="65" t="s">
        <v>109</v>
      </c>
      <c r="O29" s="49">
        <v>45000</v>
      </c>
      <c r="P29" s="43"/>
    </row>
    <row r="30" spans="1:16" s="8" customFormat="1" ht="20.45" customHeight="1" x14ac:dyDescent="0.25">
      <c r="A30" s="35"/>
      <c r="B30" s="36"/>
      <c r="C30" s="52" t="s">
        <v>82</v>
      </c>
      <c r="D30" s="55">
        <f>SUM(D29:D29)</f>
        <v>11250</v>
      </c>
      <c r="E30" s="56"/>
      <c r="F30" s="56"/>
      <c r="G30" s="57">
        <f>SUM(G29:G29)</f>
        <v>45000</v>
      </c>
      <c r="H30" s="57"/>
      <c r="I30" s="57">
        <f>SUM(I29:I29)</f>
        <v>0</v>
      </c>
      <c r="J30" s="55"/>
      <c r="K30" s="57">
        <f>SUM(K29:K29)</f>
        <v>0</v>
      </c>
      <c r="L30" s="55"/>
      <c r="M30" s="57">
        <f>SUM(M29:M29)</f>
        <v>0</v>
      </c>
      <c r="N30" s="56"/>
      <c r="O30" s="57">
        <f>SUM(O29:O29)</f>
        <v>45000</v>
      </c>
      <c r="P30" s="51"/>
    </row>
    <row r="31" spans="1:16" s="8" customFormat="1" x14ac:dyDescent="0.25">
      <c r="A31" s="88" t="s">
        <v>85</v>
      </c>
      <c r="B31" s="89"/>
      <c r="C31" s="90"/>
      <c r="D31" s="61"/>
      <c r="E31" s="61"/>
      <c r="F31" s="61"/>
      <c r="G31" s="61">
        <f>G30+G26</f>
        <v>601800</v>
      </c>
      <c r="H31" s="61"/>
      <c r="I31" s="61">
        <f>I30+I26</f>
        <v>139200</v>
      </c>
      <c r="J31" s="61"/>
      <c r="K31" s="61">
        <f>K30+K26</f>
        <v>139200</v>
      </c>
      <c r="L31" s="62"/>
      <c r="M31" s="61">
        <f>M30+M26</f>
        <v>139200</v>
      </c>
      <c r="N31" s="62"/>
      <c r="O31" s="61">
        <f>O30+O26</f>
        <v>184200</v>
      </c>
      <c r="P31" s="51">
        <f>O31+M31+K31+I31</f>
        <v>601800</v>
      </c>
    </row>
    <row r="32" spans="1:16" s="8" customFormat="1" x14ac:dyDescent="0.25"/>
  </sheetData>
  <mergeCells count="22">
    <mergeCell ref="A3:O3"/>
    <mergeCell ref="A4:O4"/>
    <mergeCell ref="A6:E6"/>
    <mergeCell ref="A7:F7"/>
    <mergeCell ref="G7:K7"/>
    <mergeCell ref="L7:O7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6:C27"/>
    <mergeCell ref="A31:C31"/>
    <mergeCell ref="A8:F8"/>
    <mergeCell ref="H8:I8"/>
    <mergeCell ref="J8:K8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216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105</v>
      </c>
      <c r="B8" s="86"/>
      <c r="C8" s="86"/>
      <c r="D8" s="86"/>
      <c r="E8" s="86"/>
      <c r="F8" s="86"/>
      <c r="G8" s="17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v>50000</v>
      </c>
      <c r="E13" s="34">
        <f>+[1]ppmp!$E$10</f>
        <v>4</v>
      </c>
      <c r="F13" s="34" t="str">
        <f>+[1]ppmp!$F$10</f>
        <v>LOT</v>
      </c>
      <c r="G13" s="45">
        <v>200000</v>
      </c>
      <c r="H13" s="34">
        <v>1</v>
      </c>
      <c r="I13" s="45">
        <f>+G13/E13</f>
        <v>50000</v>
      </c>
      <c r="J13" s="34">
        <f t="shared" ref="J13:O13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v>20000</v>
      </c>
      <c r="E14" s="34">
        <f>+[1]ppmp!$E$10</f>
        <v>4</v>
      </c>
      <c r="F14" s="34" t="str">
        <f>+[1]ppmp!$F$10</f>
        <v>LOT</v>
      </c>
      <c r="G14" s="45">
        <v>80000</v>
      </c>
      <c r="H14" s="34">
        <v>1</v>
      </c>
      <c r="I14" s="45">
        <f t="shared" ref="I14:I23" si="1">+G14/E14</f>
        <v>20000</v>
      </c>
      <c r="J14" s="34">
        <f t="shared" ref="J14:O23" si="2">+H14</f>
        <v>1</v>
      </c>
      <c r="K14" s="46">
        <f t="shared" si="2"/>
        <v>20000</v>
      </c>
      <c r="L14" s="34">
        <f t="shared" si="2"/>
        <v>1</v>
      </c>
      <c r="M14" s="46">
        <f t="shared" si="2"/>
        <v>20000</v>
      </c>
      <c r="N14" s="34">
        <f t="shared" si="2"/>
        <v>1</v>
      </c>
      <c r="O14" s="47">
        <f t="shared" si="2"/>
        <v>20000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v>15000</v>
      </c>
      <c r="E15" s="34">
        <f>+[1]ppmp!$E$10</f>
        <v>4</v>
      </c>
      <c r="F15" s="34" t="str">
        <f>+[1]ppmp!$F$10</f>
        <v>LOT</v>
      </c>
      <c r="G15" s="45">
        <v>70335</v>
      </c>
      <c r="H15" s="34">
        <v>1</v>
      </c>
      <c r="I15" s="45">
        <f t="shared" si="1"/>
        <v>17583.75</v>
      </c>
      <c r="J15" s="34">
        <f t="shared" si="2"/>
        <v>1</v>
      </c>
      <c r="K15" s="46">
        <f t="shared" si="2"/>
        <v>17583.75</v>
      </c>
      <c r="L15" s="34">
        <f t="shared" si="2"/>
        <v>1</v>
      </c>
      <c r="M15" s="46">
        <f t="shared" si="2"/>
        <v>17583.75</v>
      </c>
      <c r="N15" s="34">
        <f t="shared" si="2"/>
        <v>1</v>
      </c>
      <c r="O15" s="47">
        <f t="shared" si="2"/>
        <v>17583.75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v>25000</v>
      </c>
      <c r="E16" s="34">
        <f>+[1]ppmp!$E$10</f>
        <v>4</v>
      </c>
      <c r="F16" s="34" t="str">
        <f>+[1]ppmp!$F$10</f>
        <v>LOT</v>
      </c>
      <c r="G16" s="45">
        <v>150000</v>
      </c>
      <c r="H16" s="34">
        <v>1</v>
      </c>
      <c r="I16" s="45">
        <f t="shared" si="1"/>
        <v>37500</v>
      </c>
      <c r="J16" s="34">
        <f t="shared" si="2"/>
        <v>1</v>
      </c>
      <c r="K16" s="46">
        <f t="shared" si="2"/>
        <v>37500</v>
      </c>
      <c r="L16" s="34">
        <f t="shared" si="2"/>
        <v>1</v>
      </c>
      <c r="M16" s="46">
        <f t="shared" si="2"/>
        <v>37500</v>
      </c>
      <c r="N16" s="34">
        <f t="shared" si="2"/>
        <v>1</v>
      </c>
      <c r="O16" s="47">
        <f t="shared" si="2"/>
        <v>37500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v>9750</v>
      </c>
      <c r="E17" s="34">
        <f>+[1]ppmp!$E$10</f>
        <v>4</v>
      </c>
      <c r="F17" s="34" t="str">
        <f>+[1]ppmp!$F$10</f>
        <v>LOT</v>
      </c>
      <c r="G17" s="45">
        <v>33665</v>
      </c>
      <c r="H17" s="34">
        <v>1</v>
      </c>
      <c r="I17" s="45">
        <f t="shared" si="1"/>
        <v>8416.25</v>
      </c>
      <c r="J17" s="34">
        <f t="shared" si="2"/>
        <v>1</v>
      </c>
      <c r="K17" s="46">
        <f t="shared" si="2"/>
        <v>8416.25</v>
      </c>
      <c r="L17" s="34">
        <f t="shared" si="2"/>
        <v>1</v>
      </c>
      <c r="M17" s="46">
        <f t="shared" si="2"/>
        <v>8416.25</v>
      </c>
      <c r="N17" s="34">
        <f t="shared" si="2"/>
        <v>1</v>
      </c>
      <c r="O17" s="47">
        <f t="shared" si="2"/>
        <v>8416.25</v>
      </c>
    </row>
    <row r="18" spans="1:16" x14ac:dyDescent="0.25">
      <c r="A18" s="28" t="s">
        <v>46</v>
      </c>
      <c r="B18" s="29">
        <v>1.6</v>
      </c>
      <c r="C18" s="29" t="s">
        <v>94</v>
      </c>
      <c r="D18" s="44">
        <v>500</v>
      </c>
      <c r="E18" s="34">
        <f>+[1]ppmp!$E$10</f>
        <v>4</v>
      </c>
      <c r="F18" s="34" t="str">
        <f>+[1]ppmp!$F$10</f>
        <v>LOT</v>
      </c>
      <c r="G18" s="45">
        <v>2000</v>
      </c>
      <c r="H18" s="34">
        <v>1</v>
      </c>
      <c r="I18" s="45">
        <f t="shared" si="1"/>
        <v>500</v>
      </c>
      <c r="J18" s="34">
        <f t="shared" si="2"/>
        <v>1</v>
      </c>
      <c r="K18" s="46">
        <f t="shared" si="2"/>
        <v>500</v>
      </c>
      <c r="L18" s="34">
        <f t="shared" si="2"/>
        <v>1</v>
      </c>
      <c r="M18" s="46">
        <f t="shared" si="2"/>
        <v>500</v>
      </c>
      <c r="N18" s="34">
        <f t="shared" si="2"/>
        <v>1</v>
      </c>
      <c r="O18" s="47">
        <f t="shared" si="2"/>
        <v>500</v>
      </c>
    </row>
    <row r="19" spans="1:16" x14ac:dyDescent="0.25">
      <c r="A19" s="28" t="s">
        <v>48</v>
      </c>
      <c r="B19" s="29">
        <v>1.7</v>
      </c>
      <c r="C19" s="29" t="s">
        <v>53</v>
      </c>
      <c r="D19" s="44">
        <v>5000</v>
      </c>
      <c r="E19" s="34">
        <f>+[1]ppmp!$E$10</f>
        <v>4</v>
      </c>
      <c r="F19" s="34" t="str">
        <f>+[1]ppmp!$F$10</f>
        <v>LOT</v>
      </c>
      <c r="G19" s="45">
        <v>36000</v>
      </c>
      <c r="H19" s="34">
        <v>1</v>
      </c>
      <c r="I19" s="45">
        <v>1</v>
      </c>
      <c r="J19" s="34">
        <f t="shared" si="2"/>
        <v>1</v>
      </c>
      <c r="K19" s="46">
        <f t="shared" si="2"/>
        <v>1</v>
      </c>
      <c r="L19" s="34">
        <f t="shared" si="2"/>
        <v>1</v>
      </c>
      <c r="M19" s="46">
        <f t="shared" si="2"/>
        <v>1</v>
      </c>
      <c r="N19" s="34">
        <f t="shared" si="2"/>
        <v>1</v>
      </c>
      <c r="O19" s="47">
        <f t="shared" si="2"/>
        <v>1</v>
      </c>
    </row>
    <row r="20" spans="1:16" x14ac:dyDescent="0.25">
      <c r="A20" s="28" t="s">
        <v>50</v>
      </c>
      <c r="B20" s="29">
        <v>1.8</v>
      </c>
      <c r="C20" s="24" t="s">
        <v>61</v>
      </c>
      <c r="D20" s="44">
        <v>20000</v>
      </c>
      <c r="E20" s="34">
        <f>+[1]ppmp!$E$10</f>
        <v>4</v>
      </c>
      <c r="F20" s="34" t="str">
        <f>+[1]ppmp!$F$10</f>
        <v>LOT</v>
      </c>
      <c r="G20" s="45">
        <v>80000</v>
      </c>
      <c r="H20" s="34">
        <v>1</v>
      </c>
      <c r="I20" s="45">
        <f t="shared" si="1"/>
        <v>20000</v>
      </c>
      <c r="J20" s="34">
        <f t="shared" si="2"/>
        <v>1</v>
      </c>
      <c r="K20" s="46">
        <f t="shared" si="2"/>
        <v>20000</v>
      </c>
      <c r="L20" s="34">
        <f t="shared" si="2"/>
        <v>1</v>
      </c>
      <c r="M20" s="46">
        <f t="shared" si="2"/>
        <v>20000</v>
      </c>
      <c r="N20" s="34">
        <f t="shared" si="2"/>
        <v>1</v>
      </c>
      <c r="O20" s="47">
        <f t="shared" si="2"/>
        <v>20000</v>
      </c>
    </row>
    <row r="21" spans="1:16" x14ac:dyDescent="0.25">
      <c r="A21" s="28" t="s">
        <v>52</v>
      </c>
      <c r="B21" s="29">
        <v>1.9</v>
      </c>
      <c r="C21" s="24" t="s">
        <v>62</v>
      </c>
      <c r="D21" s="44">
        <v>5000</v>
      </c>
      <c r="E21" s="34">
        <f>+[1]ppmp!$E$10</f>
        <v>4</v>
      </c>
      <c r="F21" s="34" t="str">
        <f>+[1]ppmp!$F$10</f>
        <v>LOT</v>
      </c>
      <c r="G21" s="45">
        <v>20000</v>
      </c>
      <c r="H21" s="34">
        <v>1</v>
      </c>
      <c r="I21" s="45">
        <f t="shared" si="1"/>
        <v>5000</v>
      </c>
      <c r="J21" s="34">
        <f t="shared" si="2"/>
        <v>1</v>
      </c>
      <c r="K21" s="46">
        <f t="shared" si="2"/>
        <v>5000</v>
      </c>
      <c r="L21" s="34">
        <f t="shared" si="2"/>
        <v>1</v>
      </c>
      <c r="M21" s="46">
        <f t="shared" si="2"/>
        <v>5000</v>
      </c>
      <c r="N21" s="34">
        <f t="shared" si="2"/>
        <v>1</v>
      </c>
      <c r="O21" s="47">
        <f t="shared" si="2"/>
        <v>5000</v>
      </c>
    </row>
    <row r="22" spans="1:16" x14ac:dyDescent="0.25">
      <c r="A22" s="28" t="s">
        <v>54</v>
      </c>
      <c r="B22" s="29">
        <v>1.1000000000000001</v>
      </c>
      <c r="C22" s="24" t="s">
        <v>63</v>
      </c>
      <c r="D22" s="44">
        <v>3750</v>
      </c>
      <c r="E22" s="34">
        <f>+[1]ppmp!$E$10</f>
        <v>4</v>
      </c>
      <c r="F22" s="34" t="str">
        <f>+[1]ppmp!$F$10</f>
        <v>LOT</v>
      </c>
      <c r="G22" s="45">
        <v>50000</v>
      </c>
      <c r="H22" s="34">
        <v>1</v>
      </c>
      <c r="I22" s="45">
        <f t="shared" si="1"/>
        <v>12500</v>
      </c>
      <c r="J22" s="34">
        <f t="shared" si="2"/>
        <v>1</v>
      </c>
      <c r="K22" s="46">
        <f t="shared" si="2"/>
        <v>12500</v>
      </c>
      <c r="L22" s="34">
        <f t="shared" si="2"/>
        <v>1</v>
      </c>
      <c r="M22" s="46">
        <f t="shared" si="2"/>
        <v>12500</v>
      </c>
      <c r="N22" s="34">
        <f t="shared" si="2"/>
        <v>1</v>
      </c>
      <c r="O22" s="47">
        <f t="shared" si="2"/>
        <v>12500</v>
      </c>
    </row>
    <row r="23" spans="1:16" x14ac:dyDescent="0.25">
      <c r="A23" s="28" t="s">
        <v>56</v>
      </c>
      <c r="B23" s="30">
        <v>1.1100000000000001</v>
      </c>
      <c r="C23" s="29" t="s">
        <v>65</v>
      </c>
      <c r="D23" s="44">
        <v>15000</v>
      </c>
      <c r="E23" s="34">
        <f>+[1]ppmp!$E$10</f>
        <v>4</v>
      </c>
      <c r="F23" s="34" t="str">
        <f>+[1]ppmp!$F$10</f>
        <v>LOT</v>
      </c>
      <c r="G23" s="45">
        <v>60000</v>
      </c>
      <c r="H23" s="34">
        <v>1</v>
      </c>
      <c r="I23" s="45">
        <f t="shared" si="1"/>
        <v>15000</v>
      </c>
      <c r="J23" s="34">
        <f t="shared" si="2"/>
        <v>1</v>
      </c>
      <c r="K23" s="46">
        <f t="shared" si="2"/>
        <v>15000</v>
      </c>
      <c r="L23" s="34">
        <f t="shared" si="2"/>
        <v>1</v>
      </c>
      <c r="M23" s="46">
        <f t="shared" si="2"/>
        <v>15000</v>
      </c>
      <c r="N23" s="34">
        <f t="shared" si="2"/>
        <v>1</v>
      </c>
      <c r="O23" s="47">
        <f t="shared" si="2"/>
        <v>15000</v>
      </c>
    </row>
    <row r="24" spans="1:16" x14ac:dyDescent="0.25">
      <c r="A24" s="96" t="s">
        <v>66</v>
      </c>
      <c r="B24" s="97"/>
      <c r="C24" s="97"/>
      <c r="D24" s="60"/>
      <c r="E24" s="58"/>
      <c r="F24" s="58"/>
      <c r="G24" s="60">
        <f>SUM(G13:G23)</f>
        <v>782000</v>
      </c>
      <c r="H24" s="58"/>
      <c r="I24" s="60">
        <f>SUM(I13:I23)</f>
        <v>186501</v>
      </c>
      <c r="J24" s="58"/>
      <c r="K24" s="60">
        <f>SUM(K13:K23)</f>
        <v>186501</v>
      </c>
      <c r="L24" s="58"/>
      <c r="M24" s="60">
        <f>SUM(M13:M23)</f>
        <v>186501</v>
      </c>
      <c r="N24" s="58"/>
      <c r="O24" s="60">
        <f>SUM(O13:O23)</f>
        <v>186501</v>
      </c>
    </row>
    <row r="25" spans="1:16" x14ac:dyDescent="0.25">
      <c r="A25" s="98"/>
      <c r="B25" s="99"/>
      <c r="C25" s="99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74</v>
      </c>
      <c r="B27" s="29">
        <v>2.5</v>
      </c>
      <c r="C27" s="48" t="s">
        <v>75</v>
      </c>
      <c r="D27" s="45">
        <v>20000</v>
      </c>
      <c r="E27" s="45">
        <v>1</v>
      </c>
      <c r="F27" s="45" t="s">
        <v>84</v>
      </c>
      <c r="G27" s="45">
        <v>65000</v>
      </c>
      <c r="H27" s="45"/>
      <c r="I27" s="45"/>
      <c r="J27" s="45">
        <v>1</v>
      </c>
      <c r="K27" s="45">
        <v>65000</v>
      </c>
      <c r="L27" s="45"/>
      <c r="M27" s="45"/>
      <c r="N27" s="45"/>
      <c r="O27" s="49"/>
      <c r="P27" s="43"/>
    </row>
    <row r="28" spans="1:16" x14ac:dyDescent="0.25">
      <c r="A28" s="28" t="s">
        <v>78</v>
      </c>
      <c r="B28" s="29">
        <v>2.6</v>
      </c>
      <c r="C28" s="48" t="s">
        <v>95</v>
      </c>
      <c r="D28" s="45">
        <v>50000</v>
      </c>
      <c r="E28" s="45">
        <v>1</v>
      </c>
      <c r="F28" s="45" t="s">
        <v>98</v>
      </c>
      <c r="G28" s="45"/>
      <c r="H28" s="45"/>
      <c r="I28" s="45"/>
      <c r="J28" s="45">
        <v>1</v>
      </c>
      <c r="K28" s="45"/>
      <c r="L28" s="45"/>
      <c r="M28" s="45"/>
      <c r="N28" s="45"/>
      <c r="O28" s="49"/>
      <c r="P28" s="43"/>
    </row>
    <row r="29" spans="1:16" s="8" customFormat="1" x14ac:dyDescent="0.25">
      <c r="A29" s="35"/>
      <c r="B29" s="36"/>
      <c r="C29" s="52" t="s">
        <v>82</v>
      </c>
      <c r="D29" s="55">
        <f>SUM(D27:D28)</f>
        <v>70000</v>
      </c>
      <c r="E29" s="56"/>
      <c r="F29" s="56"/>
      <c r="G29" s="57">
        <f>SUM(G27:G28)</f>
        <v>65000</v>
      </c>
      <c r="H29" s="57"/>
      <c r="I29" s="57">
        <f>SUM(I27:I28)</f>
        <v>0</v>
      </c>
      <c r="J29" s="55"/>
      <c r="K29" s="57">
        <f>SUM(K27:K28)</f>
        <v>65000</v>
      </c>
      <c r="L29" s="55"/>
      <c r="M29" s="57">
        <f>SUM(M27:M28)</f>
        <v>0</v>
      </c>
      <c r="N29" s="56"/>
      <c r="O29" s="57">
        <f>SUM(O27:O28)</f>
        <v>0</v>
      </c>
      <c r="P29" s="51"/>
    </row>
    <row r="30" spans="1:16" s="8" customFormat="1" ht="14.45" customHeight="1" x14ac:dyDescent="0.25">
      <c r="A30" s="88" t="s">
        <v>85</v>
      </c>
      <c r="B30" s="89"/>
      <c r="C30" s="90"/>
      <c r="D30" s="61"/>
      <c r="E30" s="61"/>
      <c r="F30" s="61"/>
      <c r="G30" s="61">
        <f>G29+G24</f>
        <v>847000</v>
      </c>
      <c r="H30" s="61"/>
      <c r="I30" s="61">
        <f>I29+I24</f>
        <v>186501</v>
      </c>
      <c r="J30" s="61"/>
      <c r="K30" s="61">
        <f>K29+K24</f>
        <v>251501</v>
      </c>
      <c r="L30" s="62"/>
      <c r="M30" s="61">
        <f>M29+M24</f>
        <v>186501</v>
      </c>
      <c r="N30" s="62"/>
      <c r="O30" s="61">
        <f>O29+O24</f>
        <v>186501</v>
      </c>
      <c r="P30" s="51">
        <f>G24+G27</f>
        <v>847000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64" t="s">
        <v>96</v>
      </c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63" t="s">
        <v>97</v>
      </c>
      <c r="D33" s="7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2">
    <mergeCell ref="A3:O3"/>
    <mergeCell ref="A4:O4"/>
    <mergeCell ref="A6:E6"/>
    <mergeCell ref="A7:F7"/>
    <mergeCell ref="G7:K7"/>
    <mergeCell ref="L7:O7"/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4:C25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92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90</v>
      </c>
      <c r="B8" s="86"/>
      <c r="C8" s="86"/>
      <c r="D8" s="86"/>
      <c r="E8" s="86"/>
      <c r="F8" s="86"/>
      <c r="G8" s="17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125000</v>
      </c>
      <c r="E13" s="34">
        <f>+[1]ppmp!$E$10</f>
        <v>4</v>
      </c>
      <c r="F13" s="34" t="str">
        <f>+[1]ppmp!$F$10</f>
        <v>LOT</v>
      </c>
      <c r="G13" s="41">
        <f>+[1]ppmp!G10</f>
        <v>500000</v>
      </c>
      <c r="H13" s="34">
        <v>1</v>
      </c>
      <c r="I13" s="45">
        <f>+G13/E13</f>
        <v>125000</v>
      </c>
      <c r="J13" s="34">
        <f t="shared" ref="J13:O13" si="0">+H13</f>
        <v>1</v>
      </c>
      <c r="K13" s="46">
        <f t="shared" si="0"/>
        <v>125000</v>
      </c>
      <c r="L13" s="34">
        <f t="shared" si="0"/>
        <v>1</v>
      </c>
      <c r="M13" s="46">
        <f t="shared" si="0"/>
        <v>125000</v>
      </c>
      <c r="N13" s="34">
        <f t="shared" si="0"/>
        <v>1</v>
      </c>
      <c r="O13" s="47">
        <f t="shared" si="0"/>
        <v>125000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8" si="1">+G14/E14</f>
        <v>50000</v>
      </c>
      <c r="E14" s="34">
        <f>+[1]ppmp!$E$10</f>
        <v>4</v>
      </c>
      <c r="F14" s="34" t="str">
        <f>+[1]ppmp!$F$10</f>
        <v>LOT</v>
      </c>
      <c r="G14" s="41">
        <f>+[1]ppmp!G11</f>
        <v>200000</v>
      </c>
      <c r="H14" s="34">
        <v>1</v>
      </c>
      <c r="I14" s="45">
        <f t="shared" ref="I14:I27" si="2">+G14/E14</f>
        <v>50000</v>
      </c>
      <c r="J14" s="34">
        <f t="shared" ref="J14:J27" si="3">+H14</f>
        <v>1</v>
      </c>
      <c r="K14" s="46">
        <f t="shared" ref="K14:K27" si="4">+I14</f>
        <v>50000</v>
      </c>
      <c r="L14" s="34">
        <f t="shared" ref="L14:L27" si="5">+J14</f>
        <v>1</v>
      </c>
      <c r="M14" s="46">
        <f t="shared" ref="M14:M27" si="6">+K14</f>
        <v>50000</v>
      </c>
      <c r="N14" s="34">
        <f t="shared" ref="N14:N27" si="7">+L14</f>
        <v>1</v>
      </c>
      <c r="O14" s="47">
        <f t="shared" ref="O14:O27" si="8">+M14</f>
        <v>50000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57500</v>
      </c>
      <c r="E15" s="34">
        <f>+[1]ppmp!$E$10</f>
        <v>4</v>
      </c>
      <c r="F15" s="34" t="str">
        <f>+[1]ppmp!$F$10</f>
        <v>LOT</v>
      </c>
      <c r="G15" s="41">
        <f>+[1]ppmp!G12</f>
        <v>230000</v>
      </c>
      <c r="H15" s="34">
        <v>1</v>
      </c>
      <c r="I15" s="45">
        <f t="shared" si="2"/>
        <v>57500</v>
      </c>
      <c r="J15" s="34">
        <f t="shared" si="3"/>
        <v>1</v>
      </c>
      <c r="K15" s="46">
        <f t="shared" si="4"/>
        <v>57500</v>
      </c>
      <c r="L15" s="34">
        <f t="shared" si="5"/>
        <v>1</v>
      </c>
      <c r="M15" s="46">
        <f t="shared" si="6"/>
        <v>57500</v>
      </c>
      <c r="N15" s="34">
        <f t="shared" si="7"/>
        <v>1</v>
      </c>
      <c r="O15" s="47">
        <f t="shared" si="8"/>
        <v>57500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1375000</v>
      </c>
      <c r="E16" s="34">
        <f>+[1]ppmp!$E$10</f>
        <v>4</v>
      </c>
      <c r="F16" s="34" t="str">
        <f>+[1]ppmp!$F$10</f>
        <v>LOT</v>
      </c>
      <c r="G16" s="41">
        <v>5500000</v>
      </c>
      <c r="H16" s="34">
        <v>1</v>
      </c>
      <c r="I16" s="45">
        <f t="shared" si="2"/>
        <v>1375000</v>
      </c>
      <c r="J16" s="34">
        <f t="shared" si="3"/>
        <v>1</v>
      </c>
      <c r="K16" s="46">
        <f t="shared" si="4"/>
        <v>1375000</v>
      </c>
      <c r="L16" s="34">
        <f t="shared" si="5"/>
        <v>1</v>
      </c>
      <c r="M16" s="46">
        <f t="shared" si="6"/>
        <v>1375000</v>
      </c>
      <c r="N16" s="34">
        <f t="shared" si="7"/>
        <v>1</v>
      </c>
      <c r="O16" s="47">
        <f t="shared" si="8"/>
        <v>1375000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150000</v>
      </c>
      <c r="E17" s="34">
        <f>+[1]ppmp!$E$10</f>
        <v>4</v>
      </c>
      <c r="F17" s="34" t="str">
        <f>+[1]ppmp!$F$10</f>
        <v>LOT</v>
      </c>
      <c r="G17" s="41">
        <v>600000</v>
      </c>
      <c r="H17" s="34">
        <v>1</v>
      </c>
      <c r="I17" s="45">
        <f t="shared" si="2"/>
        <v>150000</v>
      </c>
      <c r="J17" s="34">
        <f t="shared" si="3"/>
        <v>1</v>
      </c>
      <c r="K17" s="46">
        <f t="shared" si="4"/>
        <v>150000</v>
      </c>
      <c r="L17" s="34">
        <f t="shared" si="5"/>
        <v>1</v>
      </c>
      <c r="M17" s="46">
        <f t="shared" si="6"/>
        <v>150000</v>
      </c>
      <c r="N17" s="34">
        <f t="shared" si="7"/>
        <v>1</v>
      </c>
      <c r="O17" s="47">
        <f t="shared" si="8"/>
        <v>150000</v>
      </c>
    </row>
    <row r="18" spans="1:16" x14ac:dyDescent="0.25">
      <c r="A18" s="28" t="s">
        <v>46</v>
      </c>
      <c r="B18" s="29">
        <v>1.6</v>
      </c>
      <c r="C18" s="29" t="s">
        <v>47</v>
      </c>
      <c r="D18" s="44">
        <f t="shared" si="1"/>
        <v>0</v>
      </c>
      <c r="E18" s="34">
        <f>+[1]ppmp!$E$10</f>
        <v>4</v>
      </c>
      <c r="F18" s="34" t="str">
        <f>+[1]ppmp!$F$10</f>
        <v>LOT</v>
      </c>
      <c r="G18" s="41"/>
      <c r="H18" s="34">
        <v>1</v>
      </c>
      <c r="I18" s="45">
        <f t="shared" si="2"/>
        <v>0</v>
      </c>
      <c r="J18" s="34">
        <f t="shared" si="3"/>
        <v>1</v>
      </c>
      <c r="K18" s="46">
        <f t="shared" si="4"/>
        <v>0</v>
      </c>
      <c r="L18" s="34">
        <f t="shared" si="5"/>
        <v>1</v>
      </c>
      <c r="M18" s="46">
        <f t="shared" si="6"/>
        <v>0</v>
      </c>
      <c r="N18" s="34">
        <f t="shared" si="7"/>
        <v>1</v>
      </c>
      <c r="O18" s="47">
        <f t="shared" si="8"/>
        <v>0</v>
      </c>
    </row>
    <row r="19" spans="1:16" x14ac:dyDescent="0.25">
      <c r="A19" s="28" t="s">
        <v>48</v>
      </c>
      <c r="B19" s="29">
        <v>1.7</v>
      </c>
      <c r="C19" s="29" t="s">
        <v>49</v>
      </c>
      <c r="D19" s="44">
        <f>+G19/E19</f>
        <v>1000000</v>
      </c>
      <c r="E19" s="34">
        <f>+[1]ppmp!$E$10</f>
        <v>4</v>
      </c>
      <c r="F19" s="34" t="str">
        <f>+[1]ppmp!$F$10</f>
        <v>LOT</v>
      </c>
      <c r="G19" s="41">
        <v>4000000</v>
      </c>
      <c r="H19" s="34">
        <v>1</v>
      </c>
      <c r="I19" s="45">
        <f t="shared" si="2"/>
        <v>1000000</v>
      </c>
      <c r="J19" s="34">
        <f t="shared" si="3"/>
        <v>1</v>
      </c>
      <c r="K19" s="46">
        <f t="shared" si="4"/>
        <v>1000000</v>
      </c>
      <c r="L19" s="34">
        <f t="shared" si="5"/>
        <v>1</v>
      </c>
      <c r="M19" s="46">
        <f t="shared" si="6"/>
        <v>1000000</v>
      </c>
      <c r="N19" s="34">
        <f t="shared" si="7"/>
        <v>1</v>
      </c>
      <c r="O19" s="47">
        <f t="shared" si="8"/>
        <v>1000000</v>
      </c>
    </row>
    <row r="20" spans="1:16" x14ac:dyDescent="0.25">
      <c r="A20" s="28" t="s">
        <v>50</v>
      </c>
      <c r="B20" s="29">
        <v>1.8</v>
      </c>
      <c r="C20" s="29" t="s">
        <v>51</v>
      </c>
      <c r="D20" s="44">
        <f t="shared" si="1"/>
        <v>0</v>
      </c>
      <c r="E20" s="34">
        <f>+[1]ppmp!$E$10</f>
        <v>4</v>
      </c>
      <c r="F20" s="34" t="str">
        <f>+[1]ppmp!$F$10</f>
        <v>LOT</v>
      </c>
      <c r="G20" s="41"/>
      <c r="H20" s="34">
        <v>1</v>
      </c>
      <c r="I20" s="45">
        <f t="shared" si="2"/>
        <v>0</v>
      </c>
      <c r="J20" s="34">
        <f t="shared" si="3"/>
        <v>1</v>
      </c>
      <c r="K20" s="46">
        <f t="shared" si="4"/>
        <v>0</v>
      </c>
      <c r="L20" s="34">
        <f t="shared" si="5"/>
        <v>1</v>
      </c>
      <c r="M20" s="46">
        <f t="shared" si="6"/>
        <v>0</v>
      </c>
      <c r="N20" s="34">
        <f t="shared" si="7"/>
        <v>1</v>
      </c>
      <c r="O20" s="47">
        <f t="shared" si="8"/>
        <v>0</v>
      </c>
    </row>
    <row r="21" spans="1:16" x14ac:dyDescent="0.25">
      <c r="A21" s="28" t="s">
        <v>52</v>
      </c>
      <c r="B21" s="29">
        <v>1.9</v>
      </c>
      <c r="C21" s="29" t="s">
        <v>53</v>
      </c>
      <c r="D21" s="44">
        <f t="shared" si="1"/>
        <v>9000</v>
      </c>
      <c r="E21" s="34">
        <f>+[1]ppmp!$E$10</f>
        <v>4</v>
      </c>
      <c r="F21" s="34" t="str">
        <f>+[1]ppmp!$F$10</f>
        <v>LOT</v>
      </c>
      <c r="G21" s="41">
        <v>36000</v>
      </c>
      <c r="H21" s="34">
        <v>1</v>
      </c>
      <c r="I21" s="45">
        <f t="shared" si="2"/>
        <v>9000</v>
      </c>
      <c r="J21" s="34">
        <f t="shared" si="3"/>
        <v>1</v>
      </c>
      <c r="K21" s="46">
        <f t="shared" si="4"/>
        <v>9000</v>
      </c>
      <c r="L21" s="34">
        <f t="shared" si="5"/>
        <v>1</v>
      </c>
      <c r="M21" s="46">
        <f t="shared" si="6"/>
        <v>9000</v>
      </c>
      <c r="N21" s="34">
        <f t="shared" si="7"/>
        <v>1</v>
      </c>
      <c r="O21" s="47">
        <f t="shared" si="8"/>
        <v>9000</v>
      </c>
    </row>
    <row r="22" spans="1:16" x14ac:dyDescent="0.25">
      <c r="A22" s="28" t="s">
        <v>54</v>
      </c>
      <c r="B22" s="29">
        <v>1.1000000000000001</v>
      </c>
      <c r="C22" s="29" t="s">
        <v>55</v>
      </c>
      <c r="D22" s="44">
        <f t="shared" si="1"/>
        <v>2250000</v>
      </c>
      <c r="E22" s="34">
        <f>+[1]ppmp!$E$10</f>
        <v>4</v>
      </c>
      <c r="F22" s="34" t="str">
        <f>+[1]ppmp!$F$10</f>
        <v>LOT</v>
      </c>
      <c r="G22" s="41">
        <v>9000000</v>
      </c>
      <c r="H22" s="34">
        <v>1</v>
      </c>
      <c r="I22" s="45">
        <f t="shared" si="2"/>
        <v>2250000</v>
      </c>
      <c r="J22" s="34">
        <f t="shared" si="3"/>
        <v>1</v>
      </c>
      <c r="K22" s="46">
        <f t="shared" si="4"/>
        <v>2250000</v>
      </c>
      <c r="L22" s="34">
        <f t="shared" si="5"/>
        <v>1</v>
      </c>
      <c r="M22" s="46">
        <f t="shared" si="6"/>
        <v>2250000</v>
      </c>
      <c r="N22" s="34">
        <f t="shared" si="7"/>
        <v>1</v>
      </c>
      <c r="O22" s="47">
        <f t="shared" si="8"/>
        <v>2250000</v>
      </c>
    </row>
    <row r="23" spans="1:16" x14ac:dyDescent="0.25">
      <c r="A23" s="28" t="s">
        <v>56</v>
      </c>
      <c r="B23" s="30">
        <v>1.1100000000000001</v>
      </c>
      <c r="C23" s="29" t="s">
        <v>57</v>
      </c>
      <c r="D23" s="44">
        <f t="shared" si="1"/>
        <v>1025000</v>
      </c>
      <c r="E23" s="34">
        <f>+[1]ppmp!$E$10</f>
        <v>4</v>
      </c>
      <c r="F23" s="34" t="str">
        <f>+[1]ppmp!$F$10</f>
        <v>LOT</v>
      </c>
      <c r="G23" s="41">
        <v>4100000</v>
      </c>
      <c r="H23" s="34">
        <v>1</v>
      </c>
      <c r="I23" s="45">
        <f t="shared" si="2"/>
        <v>1025000</v>
      </c>
      <c r="J23" s="34">
        <f t="shared" si="3"/>
        <v>1</v>
      </c>
      <c r="K23" s="46">
        <f t="shared" si="4"/>
        <v>1025000</v>
      </c>
      <c r="L23" s="34">
        <f t="shared" si="5"/>
        <v>1</v>
      </c>
      <c r="M23" s="46">
        <f t="shared" si="6"/>
        <v>1025000</v>
      </c>
      <c r="N23" s="34">
        <f t="shared" si="7"/>
        <v>1</v>
      </c>
      <c r="O23" s="47">
        <f t="shared" si="8"/>
        <v>1025000</v>
      </c>
    </row>
    <row r="24" spans="1:16" x14ac:dyDescent="0.25">
      <c r="A24" s="25" t="s">
        <v>58</v>
      </c>
      <c r="B24" s="31">
        <v>1.1200000000000001</v>
      </c>
      <c r="C24" s="24" t="s">
        <v>59</v>
      </c>
      <c r="D24" s="44">
        <f t="shared" si="1"/>
        <v>10000</v>
      </c>
      <c r="E24" s="34">
        <f>+[1]ppmp!$E$10</f>
        <v>4</v>
      </c>
      <c r="F24" s="34" t="str">
        <f>+[1]ppmp!$F$10</f>
        <v>LOT</v>
      </c>
      <c r="G24" s="41">
        <f>+[1]ppmp!G21</f>
        <v>40000</v>
      </c>
      <c r="H24" s="34">
        <v>1</v>
      </c>
      <c r="I24" s="45">
        <f t="shared" si="2"/>
        <v>10000</v>
      </c>
      <c r="J24" s="34">
        <f t="shared" si="3"/>
        <v>1</v>
      </c>
      <c r="K24" s="46">
        <f t="shared" si="4"/>
        <v>10000</v>
      </c>
      <c r="L24" s="34">
        <f t="shared" si="5"/>
        <v>1</v>
      </c>
      <c r="M24" s="46">
        <f t="shared" si="6"/>
        <v>10000</v>
      </c>
      <c r="N24" s="34">
        <f t="shared" si="7"/>
        <v>1</v>
      </c>
      <c r="O24" s="47">
        <f t="shared" si="8"/>
        <v>10000</v>
      </c>
    </row>
    <row r="25" spans="1:16" x14ac:dyDescent="0.25">
      <c r="A25" s="25" t="s">
        <v>60</v>
      </c>
      <c r="B25" s="24">
        <v>1.1299999999999999</v>
      </c>
      <c r="C25" s="24" t="s">
        <v>61</v>
      </c>
      <c r="D25" s="44">
        <f t="shared" si="1"/>
        <v>2375000</v>
      </c>
      <c r="E25" s="34">
        <f>+[1]ppmp!$E$10</f>
        <v>4</v>
      </c>
      <c r="F25" s="34" t="str">
        <f>+[1]ppmp!$F$10</f>
        <v>LOT</v>
      </c>
      <c r="G25" s="41">
        <f>+[1]ppmp!G22</f>
        <v>9500000</v>
      </c>
      <c r="H25" s="34">
        <v>1</v>
      </c>
      <c r="I25" s="45">
        <f t="shared" si="2"/>
        <v>2375000</v>
      </c>
      <c r="J25" s="34">
        <f t="shared" si="3"/>
        <v>1</v>
      </c>
      <c r="K25" s="46">
        <f t="shared" si="4"/>
        <v>2375000</v>
      </c>
      <c r="L25" s="34">
        <f t="shared" si="5"/>
        <v>1</v>
      </c>
      <c r="M25" s="46">
        <f t="shared" si="6"/>
        <v>2375000</v>
      </c>
      <c r="N25" s="34">
        <f t="shared" si="7"/>
        <v>1</v>
      </c>
      <c r="O25" s="47">
        <f t="shared" si="8"/>
        <v>2375000</v>
      </c>
    </row>
    <row r="26" spans="1:16" x14ac:dyDescent="0.25">
      <c r="A26" s="25" t="s">
        <v>60</v>
      </c>
      <c r="B26" s="24">
        <v>1.1299999999999999</v>
      </c>
      <c r="C26" s="24" t="s">
        <v>62</v>
      </c>
      <c r="D26" s="44">
        <f t="shared" si="1"/>
        <v>200000</v>
      </c>
      <c r="E26" s="34">
        <f>+[1]ppmp!$E$10</f>
        <v>4</v>
      </c>
      <c r="F26" s="34" t="str">
        <f>+[1]ppmp!$F$10</f>
        <v>LOT</v>
      </c>
      <c r="G26" s="41">
        <v>800000</v>
      </c>
      <c r="H26" s="34">
        <v>1</v>
      </c>
      <c r="I26" s="45">
        <f t="shared" si="2"/>
        <v>200000</v>
      </c>
      <c r="J26" s="34">
        <f t="shared" si="3"/>
        <v>1</v>
      </c>
      <c r="K26" s="46">
        <f t="shared" si="4"/>
        <v>200000</v>
      </c>
      <c r="L26" s="34">
        <f t="shared" si="5"/>
        <v>1</v>
      </c>
      <c r="M26" s="46">
        <f t="shared" si="6"/>
        <v>200000</v>
      </c>
      <c r="N26" s="34">
        <f t="shared" si="7"/>
        <v>1</v>
      </c>
      <c r="O26" s="47">
        <f t="shared" si="8"/>
        <v>200000</v>
      </c>
    </row>
    <row r="27" spans="1:16" x14ac:dyDescent="0.25">
      <c r="A27" s="25"/>
      <c r="B27" s="24"/>
      <c r="C27" s="24" t="s">
        <v>63</v>
      </c>
      <c r="D27" s="44">
        <f t="shared" si="1"/>
        <v>3750</v>
      </c>
      <c r="E27" s="34">
        <f>+[1]ppmp!$E$10</f>
        <v>4</v>
      </c>
      <c r="F27" s="34" t="str">
        <f>+[1]ppmp!$F$10</f>
        <v>LOT</v>
      </c>
      <c r="G27" s="41">
        <f>+[1]ppmp!G24</f>
        <v>15000</v>
      </c>
      <c r="H27" s="34">
        <v>1</v>
      </c>
      <c r="I27" s="45">
        <f t="shared" si="2"/>
        <v>3750</v>
      </c>
      <c r="J27" s="34">
        <f t="shared" si="3"/>
        <v>1</v>
      </c>
      <c r="K27" s="46">
        <f t="shared" si="4"/>
        <v>3750</v>
      </c>
      <c r="L27" s="34">
        <f t="shared" si="5"/>
        <v>1</v>
      </c>
      <c r="M27" s="46">
        <f t="shared" si="6"/>
        <v>3750</v>
      </c>
      <c r="N27" s="34">
        <f t="shared" si="7"/>
        <v>1</v>
      </c>
      <c r="O27" s="47">
        <f t="shared" si="8"/>
        <v>3750</v>
      </c>
    </row>
    <row r="28" spans="1:16" x14ac:dyDescent="0.25">
      <c r="A28" s="28" t="s">
        <v>64</v>
      </c>
      <c r="B28" s="29">
        <v>1.1399999999999999</v>
      </c>
      <c r="C28" s="29" t="s">
        <v>65</v>
      </c>
      <c r="D28" s="44">
        <f t="shared" si="1"/>
        <v>150000</v>
      </c>
      <c r="E28" s="34">
        <f>+[1]ppmp!$E$10</f>
        <v>4</v>
      </c>
      <c r="F28" s="34" t="str">
        <f>+[1]ppmp!$F$10</f>
        <v>LOT</v>
      </c>
      <c r="G28" s="41">
        <v>600000</v>
      </c>
      <c r="H28" s="34">
        <v>1</v>
      </c>
      <c r="I28" s="45">
        <f>+G28/E28</f>
        <v>150000</v>
      </c>
      <c r="J28" s="34">
        <f t="shared" ref="J28:O28" si="9">+H28</f>
        <v>1</v>
      </c>
      <c r="K28" s="46">
        <f t="shared" si="9"/>
        <v>150000</v>
      </c>
      <c r="L28" s="34">
        <f t="shared" si="9"/>
        <v>1</v>
      </c>
      <c r="M28" s="46">
        <f t="shared" si="9"/>
        <v>150000</v>
      </c>
      <c r="N28" s="34">
        <f t="shared" si="9"/>
        <v>1</v>
      </c>
      <c r="O28" s="47">
        <f t="shared" si="9"/>
        <v>150000</v>
      </c>
    </row>
    <row r="29" spans="1:16" x14ac:dyDescent="0.25">
      <c r="A29" s="96" t="s">
        <v>66</v>
      </c>
      <c r="B29" s="97"/>
      <c r="C29" s="97"/>
      <c r="D29" s="60"/>
      <c r="E29" s="58"/>
      <c r="F29" s="58"/>
      <c r="G29" s="60">
        <f>SUM(G13:G28)</f>
        <v>35121000</v>
      </c>
      <c r="H29" s="58"/>
      <c r="I29" s="60">
        <f>SUM(I13:I28)</f>
        <v>8780250</v>
      </c>
      <c r="J29" s="58"/>
      <c r="K29" s="60">
        <f>SUM(K13:K28)</f>
        <v>8780250</v>
      </c>
      <c r="L29" s="58"/>
      <c r="M29" s="60">
        <f>SUM(M13:M28)</f>
        <v>8780250</v>
      </c>
      <c r="N29" s="58"/>
      <c r="O29" s="60">
        <f>SUM(O13:O28)</f>
        <v>8780250</v>
      </c>
    </row>
    <row r="30" spans="1:16" x14ac:dyDescent="0.25">
      <c r="A30" s="98"/>
      <c r="B30" s="99"/>
      <c r="C30" s="99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1:16" x14ac:dyDescent="0.25">
      <c r="A31" s="28"/>
      <c r="B31" s="29" t="s">
        <v>67</v>
      </c>
      <c r="C31" s="45"/>
      <c r="D31" s="44"/>
      <c r="E31" s="45"/>
      <c r="F31" s="45"/>
      <c r="G31" s="48"/>
      <c r="H31" s="45"/>
      <c r="I31" s="45"/>
      <c r="J31" s="45"/>
      <c r="K31" s="45"/>
      <c r="L31" s="45"/>
      <c r="M31" s="45"/>
      <c r="N31" s="45"/>
      <c r="O31" s="49"/>
      <c r="P31" s="43"/>
    </row>
    <row r="32" spans="1:16" x14ac:dyDescent="0.25">
      <c r="A32" s="28" t="s">
        <v>68</v>
      </c>
      <c r="B32" s="29">
        <v>2.1</v>
      </c>
      <c r="C32" s="48" t="s">
        <v>69</v>
      </c>
      <c r="D32" s="45">
        <f>+G32/E32</f>
        <v>0</v>
      </c>
      <c r="E32" s="45">
        <v>1</v>
      </c>
      <c r="F32" s="45" t="s">
        <v>83</v>
      </c>
      <c r="G32" s="45"/>
      <c r="H32" s="45">
        <v>1</v>
      </c>
      <c r="I32" s="45">
        <f>G32</f>
        <v>0</v>
      </c>
      <c r="J32" s="45"/>
      <c r="K32" s="45"/>
      <c r="L32" s="45"/>
      <c r="M32" s="45"/>
      <c r="N32" s="45"/>
      <c r="O32" s="49"/>
      <c r="P32" s="43"/>
    </row>
    <row r="33" spans="1:16" x14ac:dyDescent="0.25">
      <c r="A33" s="28" t="s">
        <v>70</v>
      </c>
      <c r="B33" s="29">
        <v>2.2000000000000002</v>
      </c>
      <c r="C33" s="48" t="s">
        <v>71</v>
      </c>
      <c r="D33" s="45"/>
      <c r="E33" s="45"/>
      <c r="F33" s="45"/>
      <c r="G33" s="45">
        <v>2300000</v>
      </c>
      <c r="H33" s="45"/>
      <c r="I33" s="45">
        <v>1800000</v>
      </c>
      <c r="J33" s="45"/>
      <c r="K33" s="45"/>
      <c r="L33" s="45"/>
      <c r="M33" s="45"/>
      <c r="N33" s="45"/>
      <c r="O33" s="49">
        <v>500000</v>
      </c>
      <c r="P33" s="43"/>
    </row>
    <row r="34" spans="1:16" x14ac:dyDescent="0.25">
      <c r="A34" s="28" t="s">
        <v>72</v>
      </c>
      <c r="B34" s="29">
        <v>2.4</v>
      </c>
      <c r="C34" s="48" t="s">
        <v>73</v>
      </c>
      <c r="D34" s="45">
        <f t="shared" ref="D34:D37" si="10">+G34/E34</f>
        <v>50000</v>
      </c>
      <c r="E34" s="45">
        <v>1</v>
      </c>
      <c r="F34" s="45" t="str">
        <f>+[1]ppmp!$F$30</f>
        <v>lot</v>
      </c>
      <c r="G34" s="45">
        <v>50000</v>
      </c>
      <c r="H34" s="45"/>
      <c r="I34" s="45"/>
      <c r="J34" s="45"/>
      <c r="K34" s="45"/>
      <c r="L34" s="45">
        <v>1</v>
      </c>
      <c r="M34" s="45">
        <f>G34</f>
        <v>50000</v>
      </c>
      <c r="N34" s="45"/>
      <c r="O34" s="49"/>
      <c r="P34" s="43"/>
    </row>
    <row r="35" spans="1:16" x14ac:dyDescent="0.25">
      <c r="A35" s="28" t="s">
        <v>74</v>
      </c>
      <c r="B35" s="29">
        <v>2.5</v>
      </c>
      <c r="C35" s="48" t="s">
        <v>75</v>
      </c>
      <c r="D35" s="45">
        <f t="shared" si="10"/>
        <v>137000</v>
      </c>
      <c r="E35" s="45">
        <v>1</v>
      </c>
      <c r="F35" s="45" t="s">
        <v>84</v>
      </c>
      <c r="G35" s="45">
        <v>137000</v>
      </c>
      <c r="H35" s="45"/>
      <c r="I35" s="45">
        <v>37000</v>
      </c>
      <c r="J35" s="45">
        <v>1</v>
      </c>
      <c r="K35" s="45">
        <v>35000</v>
      </c>
      <c r="L35" s="45"/>
      <c r="M35" s="45"/>
      <c r="N35" s="45"/>
      <c r="O35" s="49">
        <v>65000</v>
      </c>
      <c r="P35" s="43"/>
    </row>
    <row r="36" spans="1:16" x14ac:dyDescent="0.25">
      <c r="A36" s="28" t="s">
        <v>76</v>
      </c>
      <c r="B36" s="29">
        <v>2.6</v>
      </c>
      <c r="C36" s="48" t="s">
        <v>77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/>
      <c r="P36" s="43"/>
    </row>
    <row r="37" spans="1:16" x14ac:dyDescent="0.25">
      <c r="A37" s="28" t="s">
        <v>78</v>
      </c>
      <c r="B37" s="29">
        <v>2.7</v>
      </c>
      <c r="C37" s="50" t="s">
        <v>79</v>
      </c>
      <c r="D37" s="45">
        <f t="shared" si="10"/>
        <v>10000</v>
      </c>
      <c r="E37" s="45">
        <v>1</v>
      </c>
      <c r="F37" s="45" t="s">
        <v>84</v>
      </c>
      <c r="G37" s="45">
        <f>+[1]ppmp!G34</f>
        <v>10000</v>
      </c>
      <c r="H37" s="45"/>
      <c r="I37" s="45"/>
      <c r="J37" s="45"/>
      <c r="K37" s="45"/>
      <c r="L37" s="45">
        <v>1</v>
      </c>
      <c r="M37" s="45">
        <f>G37</f>
        <v>10000</v>
      </c>
      <c r="N37" s="45"/>
      <c r="O37" s="49"/>
      <c r="P37" s="43"/>
    </row>
    <row r="38" spans="1:16" s="8" customFormat="1" x14ac:dyDescent="0.25">
      <c r="A38" s="28" t="s">
        <v>80</v>
      </c>
      <c r="B38" s="29">
        <v>2.8</v>
      </c>
      <c r="C38" s="48" t="s">
        <v>81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2"/>
      <c r="P38" s="51"/>
    </row>
    <row r="39" spans="1:16" s="8" customFormat="1" x14ac:dyDescent="0.25">
      <c r="A39" s="35"/>
      <c r="B39" s="36"/>
      <c r="C39" s="52" t="s">
        <v>82</v>
      </c>
      <c r="D39" s="55">
        <f>SUM(D32:D38)</f>
        <v>197000</v>
      </c>
      <c r="E39" s="56"/>
      <c r="F39" s="56"/>
      <c r="G39" s="57">
        <f>SUM(G32:G38)</f>
        <v>2497000</v>
      </c>
      <c r="H39" s="57"/>
      <c r="I39" s="57">
        <f>SUM(I32:I38)</f>
        <v>1837000</v>
      </c>
      <c r="J39" s="55"/>
      <c r="K39" s="57">
        <f>SUM(K32:K38)</f>
        <v>35000</v>
      </c>
      <c r="L39" s="55"/>
      <c r="M39" s="57">
        <f>SUM(M32:M38)</f>
        <v>60000</v>
      </c>
      <c r="N39" s="56"/>
      <c r="O39" s="57">
        <f>SUM(O32:O38)</f>
        <v>565000</v>
      </c>
      <c r="P39" s="51"/>
    </row>
    <row r="40" spans="1:16" s="8" customFormat="1" ht="14.45" customHeight="1" x14ac:dyDescent="0.25">
      <c r="A40" s="88" t="s">
        <v>85</v>
      </c>
      <c r="B40" s="89"/>
      <c r="C40" s="90"/>
      <c r="D40" s="61"/>
      <c r="E40" s="61"/>
      <c r="F40" s="61"/>
      <c r="G40" s="61">
        <f>G39+G29</f>
        <v>37618000</v>
      </c>
      <c r="H40" s="61"/>
      <c r="I40" s="61">
        <f>I39+I29</f>
        <v>10617250</v>
      </c>
      <c r="J40" s="61"/>
      <c r="K40" s="61">
        <f>K39+K29</f>
        <v>8815250</v>
      </c>
      <c r="L40" s="62"/>
      <c r="M40" s="61">
        <f>M39+M29</f>
        <v>8840250</v>
      </c>
      <c r="N40" s="62"/>
      <c r="O40" s="61">
        <f>O39+O29</f>
        <v>9345250</v>
      </c>
      <c r="P40" s="51">
        <f>O40+M40+K40+I40</f>
        <v>37618000</v>
      </c>
    </row>
    <row r="41" spans="1:16" s="8" customFormat="1" ht="14.45" customHeight="1" x14ac:dyDescent="0.25">
      <c r="C41" s="53"/>
      <c r="D41" s="53"/>
      <c r="E41" s="53"/>
      <c r="F41" s="53"/>
      <c r="G41" s="53"/>
      <c r="H41" s="53"/>
      <c r="I41" s="54"/>
      <c r="J41" s="53"/>
      <c r="K41" s="51"/>
      <c r="L41" s="43"/>
      <c r="M41" s="43"/>
      <c r="N41" s="43"/>
      <c r="O41" s="51"/>
      <c r="P41" s="51"/>
    </row>
    <row r="42" spans="1:16" s="8" customFormat="1" ht="14.45" customHeight="1" x14ac:dyDescent="0.25">
      <c r="C42" s="53" t="s">
        <v>86</v>
      </c>
      <c r="D42" s="53"/>
      <c r="E42" s="53"/>
      <c r="F42" s="53"/>
      <c r="G42" s="53"/>
      <c r="H42" s="53"/>
      <c r="I42" s="54"/>
      <c r="J42" s="53"/>
      <c r="K42" s="51"/>
      <c r="L42" s="43"/>
      <c r="M42" s="43"/>
      <c r="N42" s="43"/>
      <c r="O42" s="51"/>
      <c r="P42" s="51"/>
    </row>
    <row r="43" spans="1:16" s="8" customFormat="1" ht="20.45" customHeight="1" x14ac:dyDescent="0.25">
      <c r="C43" s="63" t="s">
        <v>87</v>
      </c>
      <c r="D43" s="7"/>
      <c r="E43" s="7"/>
      <c r="I43" s="7"/>
      <c r="L43"/>
      <c r="M43"/>
      <c r="N43"/>
    </row>
    <row r="44" spans="1:16" s="8" customFormat="1" x14ac:dyDescent="0.25">
      <c r="C44" s="7"/>
      <c r="D44" s="7"/>
      <c r="E44" s="7"/>
      <c r="I44" s="7"/>
      <c r="L44"/>
      <c r="M44"/>
      <c r="N44"/>
    </row>
    <row r="45" spans="1:16" s="8" customFormat="1" x14ac:dyDescent="0.25"/>
  </sheetData>
  <mergeCells count="22">
    <mergeCell ref="G9:G11"/>
    <mergeCell ref="H9:O9"/>
    <mergeCell ref="A6:E6"/>
    <mergeCell ref="A7:F7"/>
    <mergeCell ref="G7:K7"/>
    <mergeCell ref="L7:O7"/>
    <mergeCell ref="A40:C40"/>
    <mergeCell ref="A3:O3"/>
    <mergeCell ref="A4:O4"/>
    <mergeCell ref="H10:I10"/>
    <mergeCell ref="J10:K10"/>
    <mergeCell ref="L10:M10"/>
    <mergeCell ref="N10:O10"/>
    <mergeCell ref="B9:C11"/>
    <mergeCell ref="A29:C30"/>
    <mergeCell ref="A8:F8"/>
    <mergeCell ref="H8:I8"/>
    <mergeCell ref="J8:K8"/>
    <mergeCell ref="L8:O8"/>
    <mergeCell ref="A9:A11"/>
    <mergeCell ref="D9:D11"/>
    <mergeCell ref="E9:F10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view="pageBreakPreview" topLeftCell="A12" zoomScale="130" zoomScaleNormal="100" zoomScaleSheetLayoutView="130" workbookViewId="0">
      <selection activeCell="C11" sqref="C11"/>
    </sheetView>
  </sheetViews>
  <sheetFormatPr defaultRowHeight="15" x14ac:dyDescent="0.25"/>
  <cols>
    <col min="1" max="1" width="31.42578125" customWidth="1"/>
    <col min="2" max="2" width="44.85546875" customWidth="1"/>
    <col min="3" max="3" width="24.42578125" customWidth="1"/>
  </cols>
  <sheetData>
    <row r="1" spans="1:3" ht="14.45" x14ac:dyDescent="0.35">
      <c r="A1" s="9" t="s">
        <v>23</v>
      </c>
    </row>
    <row r="2" spans="1:3" x14ac:dyDescent="0.25">
      <c r="A2" s="103" t="s">
        <v>22</v>
      </c>
      <c r="B2" s="103"/>
      <c r="C2" s="103"/>
    </row>
    <row r="3" spans="1:3" x14ac:dyDescent="0.25">
      <c r="A3" s="103"/>
      <c r="B3" s="103"/>
      <c r="C3" s="103"/>
    </row>
    <row r="4" spans="1:3" x14ac:dyDescent="0.25">
      <c r="A4" s="10" t="s">
        <v>24</v>
      </c>
      <c r="B4" s="10" t="s">
        <v>25</v>
      </c>
      <c r="C4" s="11" t="s">
        <v>13</v>
      </c>
    </row>
    <row r="5" spans="1:3" x14ac:dyDescent="0.25">
      <c r="A5" s="4" t="s">
        <v>196</v>
      </c>
      <c r="B5" s="4" t="s">
        <v>197</v>
      </c>
      <c r="C5" s="67">
        <v>37618000</v>
      </c>
    </row>
    <row r="6" spans="1:3" x14ac:dyDescent="0.25">
      <c r="A6" s="4" t="s">
        <v>198</v>
      </c>
      <c r="B6" s="4" t="s">
        <v>96</v>
      </c>
      <c r="C6" s="68">
        <v>847000</v>
      </c>
    </row>
    <row r="7" spans="1:3" x14ac:dyDescent="0.25">
      <c r="A7" s="4" t="s">
        <v>199</v>
      </c>
      <c r="B7" s="4" t="s">
        <v>101</v>
      </c>
      <c r="C7" s="66">
        <v>601800</v>
      </c>
    </row>
    <row r="8" spans="1:3" ht="14.45" x14ac:dyDescent="0.35">
      <c r="A8" s="4" t="s">
        <v>200</v>
      </c>
      <c r="B8" s="4" t="s">
        <v>107</v>
      </c>
      <c r="C8" s="66">
        <v>1106000</v>
      </c>
    </row>
    <row r="9" spans="1:3" ht="14.45" x14ac:dyDescent="0.35">
      <c r="A9" s="4" t="s">
        <v>201</v>
      </c>
      <c r="B9" s="4" t="s">
        <v>111</v>
      </c>
      <c r="C9" s="66">
        <v>558500</v>
      </c>
    </row>
    <row r="10" spans="1:3" ht="14.45" x14ac:dyDescent="0.35">
      <c r="A10" s="4" t="s">
        <v>202</v>
      </c>
      <c r="B10" s="4" t="s">
        <v>114</v>
      </c>
      <c r="C10" s="66">
        <v>802000</v>
      </c>
    </row>
    <row r="11" spans="1:3" ht="14.45" x14ac:dyDescent="0.35">
      <c r="A11" s="4" t="s">
        <v>203</v>
      </c>
      <c r="B11" s="4" t="s">
        <v>118</v>
      </c>
      <c r="C11" s="66">
        <v>982000</v>
      </c>
    </row>
    <row r="12" spans="1:3" x14ac:dyDescent="0.25">
      <c r="A12" s="69" t="s">
        <v>204</v>
      </c>
      <c r="B12" s="4" t="s">
        <v>125</v>
      </c>
      <c r="C12" s="66">
        <v>1017700</v>
      </c>
    </row>
    <row r="13" spans="1:3" ht="14.45" x14ac:dyDescent="0.35">
      <c r="A13" s="4" t="s">
        <v>205</v>
      </c>
      <c r="B13" s="4" t="s">
        <v>206</v>
      </c>
      <c r="C13" s="66">
        <v>1049000</v>
      </c>
    </row>
    <row r="14" spans="1:3" ht="14.45" x14ac:dyDescent="0.35">
      <c r="A14" s="4" t="s">
        <v>207</v>
      </c>
      <c r="B14" s="4" t="s">
        <v>137</v>
      </c>
      <c r="C14" s="66">
        <v>1378000</v>
      </c>
    </row>
    <row r="15" spans="1:3" ht="14.45" x14ac:dyDescent="0.35">
      <c r="A15" s="4" t="s">
        <v>208</v>
      </c>
      <c r="B15" s="4" t="s">
        <v>241</v>
      </c>
      <c r="C15" s="66">
        <v>1336000</v>
      </c>
    </row>
    <row r="16" spans="1:3" ht="14.45" x14ac:dyDescent="0.35">
      <c r="A16" s="4" t="s">
        <v>209</v>
      </c>
      <c r="B16" s="4" t="s">
        <v>156</v>
      </c>
      <c r="C16" s="66">
        <v>607000</v>
      </c>
    </row>
    <row r="17" spans="1:3" ht="14.45" x14ac:dyDescent="0.35">
      <c r="A17" s="4" t="s">
        <v>210</v>
      </c>
      <c r="B17" s="4" t="s">
        <v>211</v>
      </c>
      <c r="C17" s="66">
        <v>738000</v>
      </c>
    </row>
    <row r="18" spans="1:3" ht="14.45" x14ac:dyDescent="0.35">
      <c r="A18" s="4" t="s">
        <v>212</v>
      </c>
      <c r="B18" s="4" t="s">
        <v>168</v>
      </c>
      <c r="C18" s="66">
        <v>47243315.68</v>
      </c>
    </row>
    <row r="19" spans="1:3" ht="14.45" x14ac:dyDescent="0.35">
      <c r="A19" s="4" t="s">
        <v>213</v>
      </c>
      <c r="B19" s="4" t="s">
        <v>190</v>
      </c>
      <c r="C19" s="66">
        <v>9100000</v>
      </c>
    </row>
    <row r="20" spans="1:3" ht="14.45" x14ac:dyDescent="0.35">
      <c r="A20" s="4"/>
      <c r="B20" s="4"/>
      <c r="C20" s="66"/>
    </row>
    <row r="21" spans="1:3" ht="14.45" x14ac:dyDescent="0.3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4" spans="1:2" x14ac:dyDescent="0.25">
      <c r="A34" t="s">
        <v>31</v>
      </c>
      <c r="B34" s="20" t="s">
        <v>32</v>
      </c>
    </row>
    <row r="36" spans="1:2" x14ac:dyDescent="0.25">
      <c r="A36" t="s">
        <v>214</v>
      </c>
      <c r="B36" t="s">
        <v>215</v>
      </c>
    </row>
    <row r="37" spans="1:2" x14ac:dyDescent="0.25">
      <c r="A37" s="8" t="s">
        <v>33</v>
      </c>
      <c r="B37" s="20" t="s">
        <v>34</v>
      </c>
    </row>
  </sheetData>
  <mergeCells count="1">
    <mergeCell ref="A2:C3"/>
  </mergeCells>
  <pageMargins left="0.70866141732283472" right="0.70866141732283472" top="0" bottom="0" header="0.31496062992125984" footer="0.31496062992125984"/>
  <pageSetup paperSize="10000" scale="10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13" zoomScaleNormal="100" zoomScaleSheetLayoutView="100" workbookViewId="0">
      <selection activeCell="M30" sqref="M30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x14ac:dyDescent="0.25">
      <c r="A5" s="79" t="s">
        <v>88</v>
      </c>
      <c r="B5" s="79"/>
      <c r="C5" s="79"/>
      <c r="D5" s="79"/>
      <c r="E5" s="79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80" t="s">
        <v>2</v>
      </c>
      <c r="B6" s="80"/>
      <c r="C6" s="80"/>
      <c r="D6" s="80"/>
      <c r="E6" s="80"/>
      <c r="F6" s="80"/>
      <c r="G6" s="81" t="s">
        <v>229</v>
      </c>
      <c r="H6" s="81"/>
      <c r="I6" s="81"/>
      <c r="J6" s="81"/>
      <c r="K6" s="81"/>
      <c r="L6" s="85" t="s">
        <v>91</v>
      </c>
      <c r="M6" s="85"/>
      <c r="N6" s="85"/>
      <c r="O6" s="85"/>
    </row>
    <row r="7" spans="1:15" x14ac:dyDescent="0.25">
      <c r="A7" s="86" t="s">
        <v>189</v>
      </c>
      <c r="B7" s="86"/>
      <c r="C7" s="86"/>
      <c r="D7" s="86"/>
      <c r="E7" s="86"/>
      <c r="F7" s="86"/>
      <c r="G7" s="21" t="s">
        <v>5</v>
      </c>
      <c r="H7" s="81" t="s">
        <v>6</v>
      </c>
      <c r="I7" s="81"/>
      <c r="J7" s="81" t="s">
        <v>7</v>
      </c>
      <c r="K7" s="81"/>
      <c r="L7" s="86" t="s">
        <v>93</v>
      </c>
      <c r="M7" s="86"/>
      <c r="N7" s="86"/>
      <c r="O7" s="86"/>
    </row>
    <row r="8" spans="1:15" x14ac:dyDescent="0.25">
      <c r="A8" s="82" t="s">
        <v>9</v>
      </c>
      <c r="B8" s="75" t="s">
        <v>10</v>
      </c>
      <c r="C8" s="76"/>
      <c r="D8" s="82" t="s">
        <v>11</v>
      </c>
      <c r="E8" s="75" t="s">
        <v>12</v>
      </c>
      <c r="F8" s="76"/>
      <c r="G8" s="82" t="s">
        <v>13</v>
      </c>
      <c r="H8" s="81" t="s">
        <v>14</v>
      </c>
      <c r="I8" s="81"/>
      <c r="J8" s="81"/>
      <c r="K8" s="81"/>
      <c r="L8" s="81"/>
      <c r="M8" s="81"/>
      <c r="N8" s="81"/>
      <c r="O8" s="81"/>
    </row>
    <row r="9" spans="1:15" x14ac:dyDescent="0.25">
      <c r="A9" s="82"/>
      <c r="B9" s="91"/>
      <c r="C9" s="92"/>
      <c r="D9" s="82"/>
      <c r="E9" s="77"/>
      <c r="F9" s="78"/>
      <c r="G9" s="82"/>
      <c r="H9" s="82" t="s">
        <v>15</v>
      </c>
      <c r="I9" s="82"/>
      <c r="J9" s="82" t="s">
        <v>16</v>
      </c>
      <c r="K9" s="82"/>
      <c r="L9" s="83" t="s">
        <v>17</v>
      </c>
      <c r="M9" s="83"/>
      <c r="N9" s="81" t="s">
        <v>18</v>
      </c>
      <c r="O9" s="81"/>
    </row>
    <row r="10" spans="1:15" ht="15.75" thickBot="1" x14ac:dyDescent="0.3">
      <c r="A10" s="82"/>
      <c r="B10" s="93"/>
      <c r="C10" s="94"/>
      <c r="D10" s="95"/>
      <c r="E10" s="39" t="s">
        <v>27</v>
      </c>
      <c r="F10" s="39" t="s">
        <v>10</v>
      </c>
      <c r="G10" s="95"/>
      <c r="H10" s="40" t="s">
        <v>19</v>
      </c>
      <c r="I10" s="39" t="s">
        <v>20</v>
      </c>
      <c r="J10" s="39" t="s">
        <v>19</v>
      </c>
      <c r="K10" s="39" t="s">
        <v>20</v>
      </c>
      <c r="L10" s="39" t="s">
        <v>19</v>
      </c>
      <c r="M10" s="39" t="s">
        <v>20</v>
      </c>
      <c r="N10" s="39" t="s">
        <v>19</v>
      </c>
      <c r="O10" s="39" t="s">
        <v>20</v>
      </c>
    </row>
    <row r="11" spans="1:15" ht="15.75" thickTop="1" x14ac:dyDescent="0.25">
      <c r="A11" s="22"/>
      <c r="B11" s="37" t="s">
        <v>35</v>
      </c>
      <c r="C11" s="32"/>
      <c r="D11" s="37"/>
      <c r="E11" s="37"/>
      <c r="F11" s="32"/>
      <c r="G11" s="32"/>
      <c r="H11" s="32"/>
      <c r="I11" s="32"/>
      <c r="J11" s="32"/>
      <c r="K11" s="32"/>
      <c r="L11" s="32"/>
      <c r="M11" s="32"/>
      <c r="N11" s="32"/>
      <c r="O11" s="38"/>
    </row>
    <row r="12" spans="1:15" x14ac:dyDescent="0.25">
      <c r="A12" s="23" t="s">
        <v>36</v>
      </c>
      <c r="B12" s="24">
        <v>1.1000000000000001</v>
      </c>
      <c r="C12" s="24" t="s">
        <v>37</v>
      </c>
      <c r="D12" s="44">
        <f>+G12/E12</f>
        <v>300000</v>
      </c>
      <c r="E12" s="34">
        <f>+[1]ppmp!$E$10</f>
        <v>4</v>
      </c>
      <c r="F12" s="34" t="str">
        <f>+[1]ppmp!$F$10</f>
        <v>LOT</v>
      </c>
      <c r="G12" s="41">
        <v>1200000</v>
      </c>
      <c r="H12" s="34">
        <v>1</v>
      </c>
      <c r="I12" s="45">
        <f>+G12/E12</f>
        <v>300000</v>
      </c>
      <c r="J12" s="34">
        <f t="shared" ref="J12:O24" si="0">+H12</f>
        <v>1</v>
      </c>
      <c r="K12" s="46">
        <f t="shared" si="0"/>
        <v>300000</v>
      </c>
      <c r="L12" s="34">
        <f t="shared" si="0"/>
        <v>1</v>
      </c>
      <c r="M12" s="46">
        <f t="shared" si="0"/>
        <v>300000</v>
      </c>
      <c r="N12" s="34">
        <f t="shared" si="0"/>
        <v>1</v>
      </c>
      <c r="O12" s="47">
        <f t="shared" si="0"/>
        <v>300000</v>
      </c>
    </row>
    <row r="13" spans="1:15" x14ac:dyDescent="0.25">
      <c r="A13" s="25" t="s">
        <v>38</v>
      </c>
      <c r="B13" s="24">
        <v>1.2</v>
      </c>
      <c r="C13" s="24" t="s">
        <v>39</v>
      </c>
      <c r="D13" s="44">
        <f t="shared" ref="D13:D24" si="1">+G13/E13</f>
        <v>425000</v>
      </c>
      <c r="E13" s="34">
        <f>+[1]ppmp!$E$10</f>
        <v>4</v>
      </c>
      <c r="F13" s="34" t="str">
        <f>+[1]ppmp!$F$10</f>
        <v>LOT</v>
      </c>
      <c r="G13" s="41">
        <v>1700000</v>
      </c>
      <c r="H13" s="34">
        <v>1</v>
      </c>
      <c r="I13" s="45">
        <f t="shared" ref="I13:I23" si="2">+G13/E13</f>
        <v>425000</v>
      </c>
      <c r="J13" s="34">
        <f t="shared" si="0"/>
        <v>1</v>
      </c>
      <c r="K13" s="46">
        <f t="shared" si="0"/>
        <v>425000</v>
      </c>
      <c r="L13" s="34">
        <f t="shared" si="0"/>
        <v>1</v>
      </c>
      <c r="M13" s="46">
        <f t="shared" si="0"/>
        <v>425000</v>
      </c>
      <c r="N13" s="34">
        <f t="shared" si="0"/>
        <v>1</v>
      </c>
      <c r="O13" s="47">
        <f t="shared" si="0"/>
        <v>425000</v>
      </c>
    </row>
    <row r="14" spans="1:15" x14ac:dyDescent="0.25">
      <c r="A14" s="26" t="s">
        <v>40</v>
      </c>
      <c r="B14" s="27">
        <v>1.3</v>
      </c>
      <c r="C14" s="33" t="s">
        <v>41</v>
      </c>
      <c r="D14" s="44">
        <f t="shared" si="1"/>
        <v>50000</v>
      </c>
      <c r="E14" s="34">
        <f>+[1]ppmp!$E$10</f>
        <v>4</v>
      </c>
      <c r="F14" s="34" t="str">
        <f>+[1]ppmp!$F$10</f>
        <v>LOT</v>
      </c>
      <c r="G14" s="41">
        <v>200000</v>
      </c>
      <c r="H14" s="34">
        <v>1</v>
      </c>
      <c r="I14" s="45">
        <f t="shared" si="2"/>
        <v>50000</v>
      </c>
      <c r="J14" s="34">
        <f t="shared" si="0"/>
        <v>1</v>
      </c>
      <c r="K14" s="46">
        <f t="shared" si="0"/>
        <v>50000</v>
      </c>
      <c r="L14" s="34">
        <f t="shared" si="0"/>
        <v>1</v>
      </c>
      <c r="M14" s="46">
        <f t="shared" si="0"/>
        <v>50000</v>
      </c>
      <c r="N14" s="34">
        <f t="shared" si="0"/>
        <v>1</v>
      </c>
      <c r="O14" s="47">
        <f t="shared" si="0"/>
        <v>50000</v>
      </c>
    </row>
    <row r="15" spans="1:15" x14ac:dyDescent="0.25">
      <c r="A15" s="25" t="s">
        <v>42</v>
      </c>
      <c r="B15" s="24">
        <v>1.4</v>
      </c>
      <c r="C15" s="24" t="s">
        <v>43</v>
      </c>
      <c r="D15" s="44">
        <f t="shared" si="1"/>
        <v>250000</v>
      </c>
      <c r="E15" s="34">
        <f>+[1]ppmp!$E$10</f>
        <v>4</v>
      </c>
      <c r="F15" s="34" t="str">
        <f>+[1]ppmp!$F$10</f>
        <v>LOT</v>
      </c>
      <c r="G15" s="41">
        <v>1000000</v>
      </c>
      <c r="H15" s="34">
        <v>1</v>
      </c>
      <c r="I15" s="45">
        <f t="shared" si="2"/>
        <v>250000</v>
      </c>
      <c r="J15" s="34">
        <f t="shared" si="0"/>
        <v>1</v>
      </c>
      <c r="K15" s="46">
        <f t="shared" si="0"/>
        <v>250000</v>
      </c>
      <c r="L15" s="34">
        <f t="shared" si="0"/>
        <v>1</v>
      </c>
      <c r="M15" s="46">
        <f t="shared" si="0"/>
        <v>250000</v>
      </c>
      <c r="N15" s="34">
        <f t="shared" si="0"/>
        <v>1</v>
      </c>
      <c r="O15" s="47">
        <f t="shared" si="0"/>
        <v>250000</v>
      </c>
    </row>
    <row r="16" spans="1:15" x14ac:dyDescent="0.25">
      <c r="A16" s="25" t="s">
        <v>44</v>
      </c>
      <c r="B16" s="24">
        <v>1.5</v>
      </c>
      <c r="C16" s="24" t="s">
        <v>45</v>
      </c>
      <c r="D16" s="44">
        <f t="shared" si="1"/>
        <v>50000</v>
      </c>
      <c r="E16" s="34">
        <f>+[1]ppmp!$E$10</f>
        <v>4</v>
      </c>
      <c r="F16" s="34" t="str">
        <f>+[1]ppmp!$F$10</f>
        <v>LOT</v>
      </c>
      <c r="G16" s="41">
        <v>200000</v>
      </c>
      <c r="H16" s="34">
        <v>1</v>
      </c>
      <c r="I16" s="45">
        <f t="shared" si="2"/>
        <v>50000</v>
      </c>
      <c r="J16" s="34">
        <f t="shared" si="0"/>
        <v>1</v>
      </c>
      <c r="K16" s="46">
        <f t="shared" si="0"/>
        <v>50000</v>
      </c>
      <c r="L16" s="34">
        <f t="shared" si="0"/>
        <v>1</v>
      </c>
      <c r="M16" s="46">
        <f t="shared" si="0"/>
        <v>50000</v>
      </c>
      <c r="N16" s="34">
        <f t="shared" si="0"/>
        <v>1</v>
      </c>
      <c r="O16" s="47">
        <f t="shared" si="0"/>
        <v>50000</v>
      </c>
    </row>
    <row r="17" spans="1:16" x14ac:dyDescent="0.25">
      <c r="A17" s="28" t="s">
        <v>52</v>
      </c>
      <c r="B17" s="29">
        <v>1.6</v>
      </c>
      <c r="C17" s="29" t="s">
        <v>53</v>
      </c>
      <c r="D17" s="44">
        <f t="shared" si="1"/>
        <v>10000</v>
      </c>
      <c r="E17" s="34">
        <f>+[1]ppmp!$E$10</f>
        <v>4</v>
      </c>
      <c r="F17" s="34" t="str">
        <f>+[1]ppmp!$F$10</f>
        <v>LOT</v>
      </c>
      <c r="G17" s="41">
        <v>40000</v>
      </c>
      <c r="H17" s="34">
        <v>1</v>
      </c>
      <c r="I17" s="45">
        <f t="shared" si="2"/>
        <v>10000</v>
      </c>
      <c r="J17" s="34">
        <f t="shared" si="0"/>
        <v>1</v>
      </c>
      <c r="K17" s="46">
        <f t="shared" si="0"/>
        <v>10000</v>
      </c>
      <c r="L17" s="34">
        <f t="shared" si="0"/>
        <v>1</v>
      </c>
      <c r="M17" s="46">
        <f t="shared" si="0"/>
        <v>10000</v>
      </c>
      <c r="N17" s="34">
        <f t="shared" si="0"/>
        <v>1</v>
      </c>
      <c r="O17" s="47">
        <f t="shared" si="0"/>
        <v>10000</v>
      </c>
    </row>
    <row r="18" spans="1:16" x14ac:dyDescent="0.25">
      <c r="A18" s="25" t="s">
        <v>58</v>
      </c>
      <c r="B18" s="24">
        <v>1.8</v>
      </c>
      <c r="C18" s="24" t="s">
        <v>173</v>
      </c>
      <c r="D18" s="44">
        <f t="shared" si="1"/>
        <v>15000</v>
      </c>
      <c r="E18" s="34">
        <f>+[1]ppmp!$E$10</f>
        <v>4</v>
      </c>
      <c r="F18" s="34" t="str">
        <f>+[1]ppmp!$F$10</f>
        <v>LOT</v>
      </c>
      <c r="G18" s="41">
        <v>60000</v>
      </c>
      <c r="H18" s="34">
        <v>1</v>
      </c>
      <c r="I18" s="45">
        <f t="shared" si="2"/>
        <v>15000</v>
      </c>
      <c r="J18" s="34">
        <f t="shared" si="0"/>
        <v>1</v>
      </c>
      <c r="K18" s="46">
        <f t="shared" si="0"/>
        <v>15000</v>
      </c>
      <c r="L18" s="34">
        <f t="shared" si="0"/>
        <v>1</v>
      </c>
      <c r="M18" s="46">
        <f t="shared" si="0"/>
        <v>15000</v>
      </c>
      <c r="N18" s="34">
        <f t="shared" si="0"/>
        <v>1</v>
      </c>
      <c r="O18" s="47">
        <f t="shared" si="0"/>
        <v>15000</v>
      </c>
    </row>
    <row r="19" spans="1:16" x14ac:dyDescent="0.25">
      <c r="A19" s="25" t="s">
        <v>60</v>
      </c>
      <c r="B19" s="24">
        <v>1.9</v>
      </c>
      <c r="C19" s="24" t="s">
        <v>174</v>
      </c>
      <c r="D19" s="44">
        <f t="shared" si="1"/>
        <v>37500</v>
      </c>
      <c r="E19" s="34">
        <f>+[1]ppmp!$E$10</f>
        <v>4</v>
      </c>
      <c r="F19" s="34" t="str">
        <f>+[1]ppmp!$F$10</f>
        <v>LOT</v>
      </c>
      <c r="G19" s="41">
        <v>150000</v>
      </c>
      <c r="H19" s="34">
        <v>1</v>
      </c>
      <c r="I19" s="45">
        <f t="shared" si="2"/>
        <v>37500</v>
      </c>
      <c r="J19" s="34">
        <f t="shared" si="0"/>
        <v>1</v>
      </c>
      <c r="K19" s="46">
        <f t="shared" si="0"/>
        <v>37500</v>
      </c>
      <c r="L19" s="34">
        <f t="shared" si="0"/>
        <v>1</v>
      </c>
      <c r="M19" s="46">
        <f t="shared" si="0"/>
        <v>37500</v>
      </c>
      <c r="N19" s="34">
        <f t="shared" si="0"/>
        <v>1</v>
      </c>
      <c r="O19" s="47">
        <f t="shared" si="0"/>
        <v>37500</v>
      </c>
    </row>
    <row r="20" spans="1:16" x14ac:dyDescent="0.25">
      <c r="A20" s="28" t="s">
        <v>183</v>
      </c>
      <c r="B20" s="29">
        <v>1.1000000000000001</v>
      </c>
      <c r="C20" s="29" t="s">
        <v>175</v>
      </c>
      <c r="D20" s="44">
        <f t="shared" si="1"/>
        <v>125000</v>
      </c>
      <c r="E20" s="34">
        <f>+[1]ppmp!$E$10</f>
        <v>4</v>
      </c>
      <c r="F20" s="34" t="str">
        <f>+[1]ppmp!$F$10</f>
        <v>LOT</v>
      </c>
      <c r="G20" s="41">
        <v>500000</v>
      </c>
      <c r="H20" s="34">
        <v>1</v>
      </c>
      <c r="I20" s="45">
        <f t="shared" si="2"/>
        <v>125000</v>
      </c>
      <c r="J20" s="34">
        <f t="shared" si="0"/>
        <v>1</v>
      </c>
      <c r="K20" s="46">
        <f t="shared" si="0"/>
        <v>125000</v>
      </c>
      <c r="L20" s="34">
        <f t="shared" si="0"/>
        <v>1</v>
      </c>
      <c r="M20" s="46">
        <f t="shared" si="0"/>
        <v>125000</v>
      </c>
      <c r="N20" s="34">
        <f t="shared" si="0"/>
        <v>1</v>
      </c>
      <c r="O20" s="47">
        <f t="shared" si="0"/>
        <v>125000</v>
      </c>
    </row>
    <row r="21" spans="1:16" x14ac:dyDescent="0.25">
      <c r="A21" s="28" t="s">
        <v>194</v>
      </c>
      <c r="B21" s="30">
        <v>1.1100000000000001</v>
      </c>
      <c r="C21" s="29" t="s">
        <v>192</v>
      </c>
      <c r="D21" s="44">
        <f t="shared" si="1"/>
        <v>25000</v>
      </c>
      <c r="E21" s="34">
        <f>+[1]ppmp!$E$10</f>
        <v>4</v>
      </c>
      <c r="F21" s="34" t="str">
        <f>+[1]ppmp!$F$10</f>
        <v>LOT</v>
      </c>
      <c r="G21" s="41">
        <v>100000</v>
      </c>
      <c r="H21" s="34">
        <v>1</v>
      </c>
      <c r="I21" s="45">
        <f t="shared" si="2"/>
        <v>25000</v>
      </c>
      <c r="J21" s="34">
        <f t="shared" si="0"/>
        <v>1</v>
      </c>
      <c r="K21" s="46">
        <f t="shared" si="0"/>
        <v>25000</v>
      </c>
      <c r="L21" s="34">
        <f t="shared" si="0"/>
        <v>1</v>
      </c>
      <c r="M21" s="46">
        <f t="shared" si="0"/>
        <v>25000</v>
      </c>
      <c r="N21" s="34">
        <f t="shared" si="0"/>
        <v>1</v>
      </c>
      <c r="O21" s="47">
        <f t="shared" si="0"/>
        <v>25000</v>
      </c>
    </row>
    <row r="22" spans="1:16" x14ac:dyDescent="0.25">
      <c r="A22" s="25" t="s">
        <v>56</v>
      </c>
      <c r="B22" s="24">
        <v>1.1200000000000001</v>
      </c>
      <c r="C22" s="24" t="s">
        <v>176</v>
      </c>
      <c r="D22" s="44">
        <f t="shared" si="1"/>
        <v>62500</v>
      </c>
      <c r="E22" s="34">
        <f>+[1]ppmp!$E$10</f>
        <v>4</v>
      </c>
      <c r="F22" s="34" t="str">
        <f>+[1]ppmp!$F$10</f>
        <v>LOT</v>
      </c>
      <c r="G22" s="41">
        <v>250000</v>
      </c>
      <c r="H22" s="34">
        <v>1</v>
      </c>
      <c r="I22" s="45">
        <f t="shared" si="2"/>
        <v>62500</v>
      </c>
      <c r="J22" s="34">
        <f t="shared" si="0"/>
        <v>1</v>
      </c>
      <c r="K22" s="46">
        <f t="shared" si="0"/>
        <v>62500</v>
      </c>
      <c r="L22" s="34">
        <f t="shared" si="0"/>
        <v>1</v>
      </c>
      <c r="M22" s="46">
        <f t="shared" si="0"/>
        <v>62500</v>
      </c>
      <c r="N22" s="34">
        <f t="shared" si="0"/>
        <v>1</v>
      </c>
      <c r="O22" s="47">
        <f t="shared" si="0"/>
        <v>62500</v>
      </c>
    </row>
    <row r="23" spans="1:16" x14ac:dyDescent="0.25">
      <c r="A23" s="25" t="s">
        <v>102</v>
      </c>
      <c r="B23" s="24">
        <v>1.1299999999999999</v>
      </c>
      <c r="C23" s="24" t="s">
        <v>193</v>
      </c>
      <c r="D23" s="44">
        <f t="shared" si="1"/>
        <v>175000</v>
      </c>
      <c r="E23" s="34">
        <f>+[1]ppmp!$E$10</f>
        <v>4</v>
      </c>
      <c r="F23" s="34" t="str">
        <f>+[1]ppmp!$F$10</f>
        <v>LOT</v>
      </c>
      <c r="G23" s="41">
        <v>700000</v>
      </c>
      <c r="H23" s="34">
        <v>1</v>
      </c>
      <c r="I23" s="45">
        <f t="shared" si="2"/>
        <v>175000</v>
      </c>
      <c r="J23" s="34">
        <f t="shared" si="0"/>
        <v>1</v>
      </c>
      <c r="K23" s="46">
        <f t="shared" si="0"/>
        <v>175000</v>
      </c>
      <c r="L23" s="34">
        <f t="shared" si="0"/>
        <v>1</v>
      </c>
      <c r="M23" s="46">
        <f t="shared" si="0"/>
        <v>175000</v>
      </c>
      <c r="N23" s="34">
        <f t="shared" si="0"/>
        <v>1</v>
      </c>
      <c r="O23" s="47">
        <f t="shared" si="0"/>
        <v>175000</v>
      </c>
    </row>
    <row r="24" spans="1:16" x14ac:dyDescent="0.25">
      <c r="A24" s="28" t="s">
        <v>64</v>
      </c>
      <c r="B24" s="29">
        <v>1.1399999999999999</v>
      </c>
      <c r="C24" s="29" t="s">
        <v>65</v>
      </c>
      <c r="D24" s="44">
        <f t="shared" si="1"/>
        <v>375000</v>
      </c>
      <c r="E24" s="34">
        <f>+[1]ppmp!$E$10</f>
        <v>4</v>
      </c>
      <c r="F24" s="34" t="str">
        <f>+[1]ppmp!$F$10</f>
        <v>LOT</v>
      </c>
      <c r="G24" s="41">
        <v>1500000</v>
      </c>
      <c r="H24" s="34">
        <v>1</v>
      </c>
      <c r="I24" s="45">
        <f>+G24/E24</f>
        <v>375000</v>
      </c>
      <c r="J24" s="34">
        <f t="shared" si="0"/>
        <v>1</v>
      </c>
      <c r="K24" s="46">
        <f t="shared" si="0"/>
        <v>375000</v>
      </c>
      <c r="L24" s="34">
        <f t="shared" si="0"/>
        <v>1</v>
      </c>
      <c r="M24" s="46">
        <f t="shared" si="0"/>
        <v>375000</v>
      </c>
      <c r="N24" s="34">
        <f t="shared" si="0"/>
        <v>1</v>
      </c>
      <c r="O24" s="47">
        <f t="shared" si="0"/>
        <v>375000</v>
      </c>
    </row>
    <row r="25" spans="1:16" x14ac:dyDescent="0.25">
      <c r="A25" s="96" t="s">
        <v>66</v>
      </c>
      <c r="B25" s="97"/>
      <c r="C25" s="97"/>
      <c r="D25" s="60"/>
      <c r="E25" s="58"/>
      <c r="F25" s="58"/>
      <c r="G25" s="60">
        <f>SUM(G12:G24)</f>
        <v>7600000</v>
      </c>
      <c r="H25" s="58"/>
      <c r="I25" s="60">
        <f>SUM(I12:I24)</f>
        <v>1900000</v>
      </c>
      <c r="J25" s="58"/>
      <c r="K25" s="60">
        <f>SUM(K12:K24)</f>
        <v>1900000</v>
      </c>
      <c r="L25" s="58"/>
      <c r="M25" s="60">
        <f>SUM(M12:M24)</f>
        <v>1900000</v>
      </c>
      <c r="N25" s="58"/>
      <c r="O25" s="60">
        <f>SUM(O12:O24)</f>
        <v>1900000</v>
      </c>
    </row>
    <row r="26" spans="1:16" x14ac:dyDescent="0.25">
      <c r="A26" s="98"/>
      <c r="B26" s="99"/>
      <c r="C26" s="99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6" x14ac:dyDescent="0.25">
      <c r="A27" s="28"/>
      <c r="B27" s="29" t="s">
        <v>67</v>
      </c>
      <c r="C27" s="45"/>
      <c r="D27" s="44"/>
      <c r="E27" s="45"/>
      <c r="F27" s="45"/>
      <c r="G27" s="48"/>
      <c r="H27" s="45"/>
      <c r="I27" s="45"/>
      <c r="J27" s="45"/>
      <c r="K27" s="45"/>
      <c r="L27" s="45"/>
      <c r="M27" s="45"/>
      <c r="N27" s="45"/>
      <c r="O27" s="49"/>
      <c r="P27" s="43"/>
    </row>
    <row r="28" spans="1:16" x14ac:dyDescent="0.25">
      <c r="A28" s="28" t="s">
        <v>242</v>
      </c>
      <c r="B28" s="29">
        <v>2.1</v>
      </c>
      <c r="C28" s="48" t="s">
        <v>152</v>
      </c>
      <c r="D28" s="45"/>
      <c r="E28" s="45"/>
      <c r="F28" s="45" t="s">
        <v>83</v>
      </c>
      <c r="G28" s="45">
        <v>500000</v>
      </c>
      <c r="H28" s="45">
        <v>1</v>
      </c>
      <c r="I28" s="45">
        <v>500000</v>
      </c>
      <c r="J28" s="45"/>
      <c r="K28" s="45"/>
      <c r="L28" s="45"/>
      <c r="M28" s="45"/>
      <c r="N28" s="45"/>
      <c r="O28" s="49"/>
      <c r="P28" s="43"/>
    </row>
    <row r="29" spans="1:16" x14ac:dyDescent="0.25">
      <c r="A29" s="28" t="s">
        <v>72</v>
      </c>
      <c r="B29" s="29">
        <v>2.2000000000000002</v>
      </c>
      <c r="C29" s="48" t="s">
        <v>195</v>
      </c>
      <c r="D29" s="45"/>
      <c r="E29" s="45">
        <v>1</v>
      </c>
      <c r="F29" s="45" t="s">
        <v>83</v>
      </c>
      <c r="G29" s="45">
        <v>500000</v>
      </c>
      <c r="H29" s="45"/>
      <c r="I29" s="45"/>
      <c r="J29" s="45">
        <v>1</v>
      </c>
      <c r="K29" s="45"/>
      <c r="L29" s="45"/>
      <c r="M29" s="45">
        <v>500000</v>
      </c>
      <c r="N29" s="45"/>
      <c r="O29" s="49"/>
      <c r="P29" s="43"/>
    </row>
    <row r="30" spans="1:16" x14ac:dyDescent="0.25">
      <c r="A30" s="28" t="s">
        <v>78</v>
      </c>
      <c r="B30" s="29">
        <v>2.2999999999999998</v>
      </c>
      <c r="C30" s="48" t="s">
        <v>243</v>
      </c>
      <c r="D30" s="45"/>
      <c r="E30" s="45">
        <v>1</v>
      </c>
      <c r="F30" s="45" t="s">
        <v>84</v>
      </c>
      <c r="G30" s="45">
        <v>500000</v>
      </c>
      <c r="H30" s="45"/>
      <c r="I30" s="45"/>
      <c r="J30" s="45">
        <v>1</v>
      </c>
      <c r="K30" s="45">
        <v>500000</v>
      </c>
      <c r="L30" s="45"/>
      <c r="M30" s="45"/>
      <c r="N30" s="45"/>
      <c r="O30" s="49"/>
      <c r="P30" s="43"/>
    </row>
    <row r="31" spans="1:16" s="8" customFormat="1" x14ac:dyDescent="0.25">
      <c r="A31" s="35"/>
      <c r="B31" s="36"/>
      <c r="C31" s="52" t="s">
        <v>82</v>
      </c>
      <c r="D31" s="55">
        <f>SUM(D28:D30)</f>
        <v>0</v>
      </c>
      <c r="E31" s="56"/>
      <c r="F31" s="56"/>
      <c r="G31" s="57">
        <f>SUM(G28:G30)</f>
        <v>1500000</v>
      </c>
      <c r="H31" s="57"/>
      <c r="I31" s="57">
        <f>SUM(I28:I30)</f>
        <v>500000</v>
      </c>
      <c r="J31" s="55"/>
      <c r="K31" s="57">
        <f>SUM(K28:K30)</f>
        <v>500000</v>
      </c>
      <c r="L31" s="55"/>
      <c r="M31" s="57">
        <f>SUM(M28:M30)</f>
        <v>500000</v>
      </c>
      <c r="N31" s="56"/>
      <c r="O31" s="57">
        <f>SUM(O28:O30)</f>
        <v>0</v>
      </c>
      <c r="P31" s="51"/>
    </row>
    <row r="32" spans="1:16" s="8" customFormat="1" ht="14.45" customHeight="1" x14ac:dyDescent="0.25">
      <c r="A32" s="88" t="s">
        <v>85</v>
      </c>
      <c r="B32" s="89"/>
      <c r="C32" s="90"/>
      <c r="D32" s="61"/>
      <c r="E32" s="61"/>
      <c r="F32" s="61"/>
      <c r="G32" s="61">
        <f>G31+G25</f>
        <v>9100000</v>
      </c>
      <c r="H32" s="61"/>
      <c r="I32" s="61">
        <f>I31+I25</f>
        <v>2400000</v>
      </c>
      <c r="J32" s="61"/>
      <c r="K32" s="61">
        <f>K31+K25</f>
        <v>2400000</v>
      </c>
      <c r="L32" s="62"/>
      <c r="M32" s="61">
        <f>M31+M25</f>
        <v>2400000</v>
      </c>
      <c r="N32" s="62"/>
      <c r="O32" s="61">
        <f>O31+O25</f>
        <v>1900000</v>
      </c>
      <c r="P32" s="51">
        <f>O32+M32+K32+I32</f>
        <v>9100000</v>
      </c>
    </row>
    <row r="33" spans="3:16" s="8" customFormat="1" ht="14.45" customHeight="1" x14ac:dyDescent="0.25">
      <c r="C33" s="53"/>
      <c r="D33" s="53"/>
      <c r="E33" s="53"/>
      <c r="F33" s="53"/>
      <c r="G33" s="53"/>
      <c r="H33" s="53"/>
      <c r="I33" s="54"/>
      <c r="J33" s="53"/>
      <c r="K33" s="51"/>
      <c r="L33" s="43"/>
      <c r="M33" s="43"/>
      <c r="N33" s="43"/>
      <c r="O33" s="51"/>
      <c r="P33" s="51"/>
    </row>
    <row r="34" spans="3:16" s="8" customFormat="1" ht="14.45" customHeight="1" x14ac:dyDescent="0.25">
      <c r="C34" s="64" t="s">
        <v>190</v>
      </c>
      <c r="D34" s="53"/>
      <c r="E34" s="53"/>
      <c r="F34" s="53"/>
      <c r="G34" s="53"/>
      <c r="H34" s="53"/>
      <c r="I34" s="54"/>
      <c r="J34" s="53"/>
      <c r="K34" s="51"/>
      <c r="L34" s="43"/>
      <c r="M34" s="43"/>
      <c r="N34" s="43"/>
      <c r="O34" s="51"/>
      <c r="P34" s="51"/>
    </row>
    <row r="35" spans="3:16" s="8" customFormat="1" ht="20.45" customHeight="1" x14ac:dyDescent="0.25">
      <c r="C35" s="63" t="s">
        <v>191</v>
      </c>
      <c r="D35" s="7"/>
      <c r="E35" s="7"/>
      <c r="I35" s="7"/>
      <c r="L35"/>
      <c r="M35"/>
      <c r="N35"/>
    </row>
    <row r="36" spans="3:16" s="8" customFormat="1" x14ac:dyDescent="0.25">
      <c r="C36" s="7"/>
      <c r="D36" s="7"/>
      <c r="E36" s="7"/>
      <c r="I36" s="7"/>
      <c r="L36"/>
      <c r="M36"/>
      <c r="N36"/>
    </row>
    <row r="37" spans="3:16" s="8" customFormat="1" x14ac:dyDescent="0.25"/>
  </sheetData>
  <mergeCells count="22">
    <mergeCell ref="A32:C32"/>
    <mergeCell ref="A7:F7"/>
    <mergeCell ref="H7:I7"/>
    <mergeCell ref="J7:K7"/>
    <mergeCell ref="L7:O7"/>
    <mergeCell ref="A8:A10"/>
    <mergeCell ref="B8:C10"/>
    <mergeCell ref="D8:D10"/>
    <mergeCell ref="E8:F9"/>
    <mergeCell ref="G8:G10"/>
    <mergeCell ref="H8:O8"/>
    <mergeCell ref="H9:I9"/>
    <mergeCell ref="J9:K9"/>
    <mergeCell ref="L9:M9"/>
    <mergeCell ref="N9:O9"/>
    <mergeCell ref="A25:C26"/>
    <mergeCell ref="A3:O3"/>
    <mergeCell ref="A4:O4"/>
    <mergeCell ref="A5:E5"/>
    <mergeCell ref="A6:F6"/>
    <mergeCell ref="G6:K6"/>
    <mergeCell ref="L6:O6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BreakPreview" topLeftCell="A17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x14ac:dyDescent="0.25">
      <c r="A5" s="79" t="s">
        <v>88</v>
      </c>
      <c r="B5" s="79"/>
      <c r="C5" s="79"/>
      <c r="D5" s="79"/>
      <c r="E5" s="79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80" t="s">
        <v>2</v>
      </c>
      <c r="B6" s="80"/>
      <c r="C6" s="80"/>
      <c r="D6" s="80"/>
      <c r="E6" s="80"/>
      <c r="F6" s="80"/>
      <c r="G6" s="81" t="s">
        <v>228</v>
      </c>
      <c r="H6" s="81"/>
      <c r="I6" s="81"/>
      <c r="J6" s="81"/>
      <c r="K6" s="81"/>
      <c r="L6" s="85" t="s">
        <v>91</v>
      </c>
      <c r="M6" s="85"/>
      <c r="N6" s="85"/>
      <c r="O6" s="85"/>
    </row>
    <row r="7" spans="1:15" x14ac:dyDescent="0.25">
      <c r="A7" s="86" t="s">
        <v>167</v>
      </c>
      <c r="B7" s="86"/>
      <c r="C7" s="86"/>
      <c r="D7" s="86"/>
      <c r="E7" s="86"/>
      <c r="F7" s="86"/>
      <c r="G7" s="21" t="s">
        <v>5</v>
      </c>
      <c r="H7" s="81" t="s">
        <v>6</v>
      </c>
      <c r="I7" s="81"/>
      <c r="J7" s="81" t="s">
        <v>7</v>
      </c>
      <c r="K7" s="81"/>
      <c r="L7" s="86" t="s">
        <v>93</v>
      </c>
      <c r="M7" s="86"/>
      <c r="N7" s="86"/>
      <c r="O7" s="86"/>
    </row>
    <row r="8" spans="1:15" x14ac:dyDescent="0.25">
      <c r="A8" s="82" t="s">
        <v>9</v>
      </c>
      <c r="B8" s="75" t="s">
        <v>10</v>
      </c>
      <c r="C8" s="76"/>
      <c r="D8" s="82" t="s">
        <v>11</v>
      </c>
      <c r="E8" s="75" t="s">
        <v>12</v>
      </c>
      <c r="F8" s="76"/>
      <c r="G8" s="82" t="s">
        <v>13</v>
      </c>
      <c r="H8" s="81" t="s">
        <v>14</v>
      </c>
      <c r="I8" s="81"/>
      <c r="J8" s="81"/>
      <c r="K8" s="81"/>
      <c r="L8" s="81"/>
      <c r="M8" s="81"/>
      <c r="N8" s="81"/>
      <c r="O8" s="81"/>
    </row>
    <row r="9" spans="1:15" x14ac:dyDescent="0.25">
      <c r="A9" s="82"/>
      <c r="B9" s="91"/>
      <c r="C9" s="92"/>
      <c r="D9" s="82"/>
      <c r="E9" s="77"/>
      <c r="F9" s="78"/>
      <c r="G9" s="82"/>
      <c r="H9" s="82" t="s">
        <v>15</v>
      </c>
      <c r="I9" s="82"/>
      <c r="J9" s="82" t="s">
        <v>16</v>
      </c>
      <c r="K9" s="82"/>
      <c r="L9" s="83" t="s">
        <v>17</v>
      </c>
      <c r="M9" s="83"/>
      <c r="N9" s="81" t="s">
        <v>18</v>
      </c>
      <c r="O9" s="81"/>
    </row>
    <row r="10" spans="1:15" ht="15.75" thickBot="1" x14ac:dyDescent="0.3">
      <c r="A10" s="82"/>
      <c r="B10" s="93"/>
      <c r="C10" s="94"/>
      <c r="D10" s="95"/>
      <c r="E10" s="39" t="s">
        <v>27</v>
      </c>
      <c r="F10" s="39" t="s">
        <v>10</v>
      </c>
      <c r="G10" s="95"/>
      <c r="H10" s="40" t="s">
        <v>19</v>
      </c>
      <c r="I10" s="39" t="s">
        <v>20</v>
      </c>
      <c r="J10" s="39" t="s">
        <v>19</v>
      </c>
      <c r="K10" s="39" t="s">
        <v>20</v>
      </c>
      <c r="L10" s="39" t="s">
        <v>19</v>
      </c>
      <c r="M10" s="39" t="s">
        <v>20</v>
      </c>
      <c r="N10" s="39" t="s">
        <v>19</v>
      </c>
      <c r="O10" s="39" t="s">
        <v>20</v>
      </c>
    </row>
    <row r="11" spans="1:15" ht="15.75" thickTop="1" x14ac:dyDescent="0.25">
      <c r="A11" s="22"/>
      <c r="B11" s="37" t="s">
        <v>35</v>
      </c>
      <c r="C11" s="32"/>
      <c r="D11" s="37"/>
      <c r="E11" s="37"/>
      <c r="F11" s="32"/>
      <c r="G11" s="32"/>
      <c r="H11" s="32"/>
      <c r="I11" s="32"/>
      <c r="J11" s="32"/>
      <c r="K11" s="32"/>
      <c r="L11" s="32"/>
      <c r="M11" s="32"/>
      <c r="N11" s="32"/>
      <c r="O11" s="38"/>
    </row>
    <row r="12" spans="1:15" x14ac:dyDescent="0.25">
      <c r="A12" s="23" t="s">
        <v>36</v>
      </c>
      <c r="B12" s="24">
        <v>1.1000000000000001</v>
      </c>
      <c r="C12" s="24" t="s">
        <v>37</v>
      </c>
      <c r="D12" s="44">
        <f>+G12/E12</f>
        <v>240492.62</v>
      </c>
      <c r="E12" s="34">
        <f>+[1]ppmp!$E$10</f>
        <v>4</v>
      </c>
      <c r="F12" s="34" t="str">
        <f>+[1]ppmp!$F$10</f>
        <v>LOT</v>
      </c>
      <c r="G12" s="41">
        <v>961970.48</v>
      </c>
      <c r="H12" s="34">
        <v>1</v>
      </c>
      <c r="I12" s="45">
        <f>+G12/E12</f>
        <v>240492.62</v>
      </c>
      <c r="J12" s="34">
        <f t="shared" ref="J12:O32" si="0">+H12</f>
        <v>1</v>
      </c>
      <c r="K12" s="46">
        <f t="shared" si="0"/>
        <v>240492.62</v>
      </c>
      <c r="L12" s="34">
        <f t="shared" si="0"/>
        <v>1</v>
      </c>
      <c r="M12" s="46">
        <f t="shared" si="0"/>
        <v>240492.62</v>
      </c>
      <c r="N12" s="34">
        <f t="shared" si="0"/>
        <v>1</v>
      </c>
      <c r="O12" s="47">
        <f t="shared" si="0"/>
        <v>240492.62</v>
      </c>
    </row>
    <row r="13" spans="1:15" x14ac:dyDescent="0.25">
      <c r="A13" s="25" t="s">
        <v>38</v>
      </c>
      <c r="B13" s="24">
        <v>1.2</v>
      </c>
      <c r="C13" s="24" t="s">
        <v>39</v>
      </c>
      <c r="D13" s="44">
        <f t="shared" ref="D13:D32" si="1">+G13/E13</f>
        <v>100000</v>
      </c>
      <c r="E13" s="34">
        <f>+[1]ppmp!$E$10</f>
        <v>4</v>
      </c>
      <c r="F13" s="34" t="str">
        <f>+[1]ppmp!$F$10</f>
        <v>LOT</v>
      </c>
      <c r="G13" s="41">
        <v>400000</v>
      </c>
      <c r="H13" s="34">
        <v>1</v>
      </c>
      <c r="I13" s="45">
        <f t="shared" ref="I13:I27" si="2">+G13/E13</f>
        <v>100000</v>
      </c>
      <c r="J13" s="34">
        <f t="shared" si="0"/>
        <v>1</v>
      </c>
      <c r="K13" s="46">
        <f t="shared" si="0"/>
        <v>100000</v>
      </c>
      <c r="L13" s="34">
        <f t="shared" si="0"/>
        <v>1</v>
      </c>
      <c r="M13" s="46">
        <f t="shared" si="0"/>
        <v>100000</v>
      </c>
      <c r="N13" s="34">
        <f t="shared" si="0"/>
        <v>1</v>
      </c>
      <c r="O13" s="47">
        <f t="shared" si="0"/>
        <v>100000</v>
      </c>
    </row>
    <row r="14" spans="1:15" x14ac:dyDescent="0.25">
      <c r="A14" s="26" t="s">
        <v>40</v>
      </c>
      <c r="B14" s="27">
        <v>1.3</v>
      </c>
      <c r="C14" s="33" t="s">
        <v>41</v>
      </c>
      <c r="D14" s="44">
        <f t="shared" si="1"/>
        <v>87500</v>
      </c>
      <c r="E14" s="34">
        <f>+[1]ppmp!$E$10</f>
        <v>4</v>
      </c>
      <c r="F14" s="34" t="str">
        <f>+[1]ppmp!$F$10</f>
        <v>LOT</v>
      </c>
      <c r="G14" s="41">
        <v>350000</v>
      </c>
      <c r="H14" s="34">
        <v>1</v>
      </c>
      <c r="I14" s="45">
        <f t="shared" si="2"/>
        <v>87500</v>
      </c>
      <c r="J14" s="34">
        <f t="shared" si="0"/>
        <v>1</v>
      </c>
      <c r="K14" s="46">
        <f t="shared" si="0"/>
        <v>87500</v>
      </c>
      <c r="L14" s="34">
        <f t="shared" si="0"/>
        <v>1</v>
      </c>
      <c r="M14" s="46">
        <f t="shared" si="0"/>
        <v>87500</v>
      </c>
      <c r="N14" s="34">
        <f t="shared" si="0"/>
        <v>1</v>
      </c>
      <c r="O14" s="47">
        <f t="shared" si="0"/>
        <v>87500</v>
      </c>
    </row>
    <row r="15" spans="1:15" x14ac:dyDescent="0.25">
      <c r="A15" s="25" t="s">
        <v>42</v>
      </c>
      <c r="B15" s="24">
        <v>1.4</v>
      </c>
      <c r="C15" s="24" t="s">
        <v>43</v>
      </c>
      <c r="D15" s="44">
        <f t="shared" si="1"/>
        <v>325000</v>
      </c>
      <c r="E15" s="34">
        <f>+[1]ppmp!$E$10</f>
        <v>4</v>
      </c>
      <c r="F15" s="34" t="str">
        <f>+[1]ppmp!$F$10</f>
        <v>LOT</v>
      </c>
      <c r="G15" s="41">
        <v>1300000</v>
      </c>
      <c r="H15" s="34">
        <v>1</v>
      </c>
      <c r="I15" s="45">
        <f t="shared" si="2"/>
        <v>325000</v>
      </c>
      <c r="J15" s="34">
        <f t="shared" si="0"/>
        <v>1</v>
      </c>
      <c r="K15" s="46">
        <f t="shared" si="0"/>
        <v>325000</v>
      </c>
      <c r="L15" s="34">
        <f t="shared" si="0"/>
        <v>1</v>
      </c>
      <c r="M15" s="46">
        <f t="shared" si="0"/>
        <v>325000</v>
      </c>
      <c r="N15" s="34">
        <f t="shared" si="0"/>
        <v>1</v>
      </c>
      <c r="O15" s="47">
        <f t="shared" si="0"/>
        <v>325000</v>
      </c>
    </row>
    <row r="16" spans="1:15" x14ac:dyDescent="0.25">
      <c r="A16" s="25" t="s">
        <v>44</v>
      </c>
      <c r="B16" s="24">
        <v>1.5</v>
      </c>
      <c r="C16" s="24" t="s">
        <v>45</v>
      </c>
      <c r="D16" s="44">
        <f t="shared" si="1"/>
        <v>79750</v>
      </c>
      <c r="E16" s="34">
        <f>+[1]ppmp!$E$10</f>
        <v>4</v>
      </c>
      <c r="F16" s="34" t="str">
        <f>+[1]ppmp!$F$10</f>
        <v>LOT</v>
      </c>
      <c r="G16" s="41">
        <v>319000</v>
      </c>
      <c r="H16" s="34">
        <v>1</v>
      </c>
      <c r="I16" s="45">
        <f t="shared" si="2"/>
        <v>79750</v>
      </c>
      <c r="J16" s="34">
        <f t="shared" si="0"/>
        <v>1</v>
      </c>
      <c r="K16" s="46">
        <f t="shared" si="0"/>
        <v>79750</v>
      </c>
      <c r="L16" s="34">
        <f t="shared" si="0"/>
        <v>1</v>
      </c>
      <c r="M16" s="46">
        <f t="shared" si="0"/>
        <v>79750</v>
      </c>
      <c r="N16" s="34">
        <f t="shared" si="0"/>
        <v>1</v>
      </c>
      <c r="O16" s="47">
        <f t="shared" si="0"/>
        <v>79750</v>
      </c>
    </row>
    <row r="17" spans="1:15" x14ac:dyDescent="0.25">
      <c r="A17" s="28" t="s">
        <v>50</v>
      </c>
      <c r="B17" s="29">
        <v>1.8</v>
      </c>
      <c r="C17" s="29" t="s">
        <v>51</v>
      </c>
      <c r="D17" s="44">
        <f t="shared" si="1"/>
        <v>1250</v>
      </c>
      <c r="E17" s="34">
        <f>+[1]ppmp!$E$10</f>
        <v>4</v>
      </c>
      <c r="F17" s="34" t="str">
        <f>+[1]ppmp!$F$10</f>
        <v>LOT</v>
      </c>
      <c r="G17" s="41">
        <v>5000</v>
      </c>
      <c r="H17" s="34">
        <v>1</v>
      </c>
      <c r="I17" s="45">
        <f t="shared" si="2"/>
        <v>1250</v>
      </c>
      <c r="J17" s="34">
        <f t="shared" si="0"/>
        <v>1</v>
      </c>
      <c r="K17" s="46">
        <f t="shared" si="0"/>
        <v>1250</v>
      </c>
      <c r="L17" s="34">
        <f t="shared" si="0"/>
        <v>1</v>
      </c>
      <c r="M17" s="46">
        <f t="shared" si="0"/>
        <v>1250</v>
      </c>
      <c r="N17" s="34">
        <f t="shared" si="0"/>
        <v>1</v>
      </c>
      <c r="O17" s="47">
        <f t="shared" si="0"/>
        <v>1250</v>
      </c>
    </row>
    <row r="18" spans="1:15" x14ac:dyDescent="0.25">
      <c r="A18" s="28" t="s">
        <v>52</v>
      </c>
      <c r="B18" s="29">
        <v>1.9</v>
      </c>
      <c r="C18" s="29" t="s">
        <v>53</v>
      </c>
      <c r="D18" s="44">
        <f>+G18/E18</f>
        <v>21000</v>
      </c>
      <c r="E18" s="34">
        <f>+[1]ppmp!$E$10</f>
        <v>4</v>
      </c>
      <c r="F18" s="34" t="str">
        <f>+[1]ppmp!$F$10</f>
        <v>LOT</v>
      </c>
      <c r="G18" s="41">
        <v>84000</v>
      </c>
      <c r="H18" s="34">
        <v>1</v>
      </c>
      <c r="I18" s="45">
        <f t="shared" si="2"/>
        <v>21000</v>
      </c>
      <c r="J18" s="34">
        <f t="shared" si="0"/>
        <v>1</v>
      </c>
      <c r="K18" s="46">
        <f t="shared" si="0"/>
        <v>21000</v>
      </c>
      <c r="L18" s="34">
        <f t="shared" si="0"/>
        <v>1</v>
      </c>
      <c r="M18" s="46">
        <f t="shared" si="0"/>
        <v>21000</v>
      </c>
      <c r="N18" s="34">
        <f t="shared" si="0"/>
        <v>1</v>
      </c>
      <c r="O18" s="47">
        <f t="shared" si="0"/>
        <v>21000</v>
      </c>
    </row>
    <row r="19" spans="1:15" x14ac:dyDescent="0.25">
      <c r="A19" s="28" t="s">
        <v>179</v>
      </c>
      <c r="B19" s="29">
        <v>1.8</v>
      </c>
      <c r="C19" s="29" t="s">
        <v>169</v>
      </c>
      <c r="D19" s="44">
        <f t="shared" si="1"/>
        <v>25000</v>
      </c>
      <c r="E19" s="34">
        <f>+[1]ppmp!$E$10</f>
        <v>4</v>
      </c>
      <c r="F19" s="34" t="str">
        <f>+[1]ppmp!$F$10</f>
        <v>LOT</v>
      </c>
      <c r="G19" s="41">
        <v>100000</v>
      </c>
      <c r="H19" s="34">
        <v>1</v>
      </c>
      <c r="I19" s="45">
        <f t="shared" si="2"/>
        <v>25000</v>
      </c>
      <c r="J19" s="34">
        <f t="shared" si="0"/>
        <v>1</v>
      </c>
      <c r="K19" s="46">
        <f t="shared" si="0"/>
        <v>25000</v>
      </c>
      <c r="L19" s="34">
        <f t="shared" si="0"/>
        <v>1</v>
      </c>
      <c r="M19" s="46">
        <f t="shared" si="0"/>
        <v>25000</v>
      </c>
      <c r="N19" s="34">
        <f t="shared" si="0"/>
        <v>1</v>
      </c>
      <c r="O19" s="47">
        <f t="shared" si="0"/>
        <v>25000</v>
      </c>
    </row>
    <row r="20" spans="1:15" x14ac:dyDescent="0.25">
      <c r="A20" s="28" t="s">
        <v>233</v>
      </c>
      <c r="B20" s="29"/>
      <c r="C20" s="29" t="s">
        <v>234</v>
      </c>
      <c r="D20" s="44">
        <f t="shared" si="1"/>
        <v>25000</v>
      </c>
      <c r="E20" s="34">
        <v>4</v>
      </c>
      <c r="F20" s="34" t="s">
        <v>84</v>
      </c>
      <c r="G20" s="41">
        <v>100000</v>
      </c>
      <c r="H20" s="34"/>
      <c r="I20" s="45">
        <f t="shared" si="2"/>
        <v>25000</v>
      </c>
      <c r="J20" s="34"/>
      <c r="K20" s="46">
        <f t="shared" si="0"/>
        <v>25000</v>
      </c>
      <c r="L20" s="34"/>
      <c r="M20" s="46">
        <f t="shared" si="0"/>
        <v>25000</v>
      </c>
      <c r="N20" s="34"/>
      <c r="O20" s="47">
        <f t="shared" si="0"/>
        <v>25000</v>
      </c>
    </row>
    <row r="21" spans="1:15" x14ac:dyDescent="0.25">
      <c r="A21" s="28" t="s">
        <v>180</v>
      </c>
      <c r="B21" s="29">
        <v>1.9</v>
      </c>
      <c r="C21" s="29" t="s">
        <v>170</v>
      </c>
      <c r="D21" s="44">
        <f t="shared" si="1"/>
        <v>964875</v>
      </c>
      <c r="E21" s="34">
        <f>+[1]ppmp!$E$10</f>
        <v>4</v>
      </c>
      <c r="F21" s="34" t="str">
        <f>+[1]ppmp!$F$10</f>
        <v>LOT</v>
      </c>
      <c r="G21" s="41">
        <v>3859500</v>
      </c>
      <c r="H21" s="34">
        <v>1</v>
      </c>
      <c r="I21" s="45">
        <f t="shared" si="2"/>
        <v>964875</v>
      </c>
      <c r="J21" s="34">
        <f t="shared" si="0"/>
        <v>1</v>
      </c>
      <c r="K21" s="46">
        <f t="shared" si="0"/>
        <v>964875</v>
      </c>
      <c r="L21" s="34">
        <f t="shared" si="0"/>
        <v>1</v>
      </c>
      <c r="M21" s="46">
        <f t="shared" si="0"/>
        <v>964875</v>
      </c>
      <c r="N21" s="34">
        <f t="shared" si="0"/>
        <v>1</v>
      </c>
      <c r="O21" s="47">
        <f t="shared" si="0"/>
        <v>964875</v>
      </c>
    </row>
    <row r="22" spans="1:15" x14ac:dyDescent="0.25">
      <c r="A22" s="28" t="s">
        <v>232</v>
      </c>
      <c r="B22" s="29">
        <v>1.1000000000000001</v>
      </c>
      <c r="C22" s="29" t="s">
        <v>231</v>
      </c>
      <c r="D22" s="44">
        <f t="shared" si="1"/>
        <v>125000</v>
      </c>
      <c r="E22" s="34">
        <f>+[1]ppmp!$E$10</f>
        <v>4</v>
      </c>
      <c r="F22" s="34" t="str">
        <f>+[1]ppmp!$F$10</f>
        <v>LOT</v>
      </c>
      <c r="G22" s="41">
        <v>500000</v>
      </c>
      <c r="H22" s="34">
        <v>1</v>
      </c>
      <c r="I22" s="45">
        <f t="shared" si="2"/>
        <v>125000</v>
      </c>
      <c r="J22" s="34">
        <f t="shared" si="0"/>
        <v>1</v>
      </c>
      <c r="K22" s="46">
        <f t="shared" si="0"/>
        <v>125000</v>
      </c>
      <c r="L22" s="34">
        <f t="shared" si="0"/>
        <v>1</v>
      </c>
      <c r="M22" s="46">
        <f t="shared" si="0"/>
        <v>125000</v>
      </c>
      <c r="N22" s="34">
        <f t="shared" si="0"/>
        <v>1</v>
      </c>
      <c r="O22" s="47">
        <f t="shared" si="0"/>
        <v>125000</v>
      </c>
    </row>
    <row r="23" spans="1:15" x14ac:dyDescent="0.25">
      <c r="A23" s="28" t="s">
        <v>181</v>
      </c>
      <c r="B23" s="30">
        <v>1.1100000000000001</v>
      </c>
      <c r="C23" s="29" t="s">
        <v>171</v>
      </c>
      <c r="D23" s="44">
        <f t="shared" si="1"/>
        <v>75000</v>
      </c>
      <c r="E23" s="34">
        <f>+[1]ppmp!$E$10</f>
        <v>4</v>
      </c>
      <c r="F23" s="34" t="str">
        <f>+[1]ppmp!$F$10</f>
        <v>LOT</v>
      </c>
      <c r="G23" s="41">
        <v>300000</v>
      </c>
      <c r="H23" s="34">
        <v>1</v>
      </c>
      <c r="I23" s="45">
        <f t="shared" si="2"/>
        <v>75000</v>
      </c>
      <c r="J23" s="34">
        <f t="shared" si="0"/>
        <v>1</v>
      </c>
      <c r="K23" s="46">
        <f t="shared" si="0"/>
        <v>75000</v>
      </c>
      <c r="L23" s="34">
        <f t="shared" si="0"/>
        <v>1</v>
      </c>
      <c r="M23" s="46">
        <f t="shared" si="0"/>
        <v>75000</v>
      </c>
      <c r="N23" s="34">
        <f t="shared" si="0"/>
        <v>1</v>
      </c>
      <c r="O23" s="47">
        <f t="shared" si="0"/>
        <v>75000</v>
      </c>
    </row>
    <row r="24" spans="1:15" x14ac:dyDescent="0.25">
      <c r="A24" s="25" t="s">
        <v>182</v>
      </c>
      <c r="B24" s="31">
        <v>1.1200000000000001</v>
      </c>
      <c r="C24" s="24" t="s">
        <v>172</v>
      </c>
      <c r="D24" s="44">
        <f t="shared" si="1"/>
        <v>1250000</v>
      </c>
      <c r="E24" s="34">
        <f>+[1]ppmp!$E$10</f>
        <v>4</v>
      </c>
      <c r="F24" s="34" t="str">
        <f>+[1]ppmp!$F$10</f>
        <v>LOT</v>
      </c>
      <c r="G24" s="41">
        <v>5000000</v>
      </c>
      <c r="H24" s="34">
        <v>1</v>
      </c>
      <c r="I24" s="45">
        <f t="shared" si="2"/>
        <v>1250000</v>
      </c>
      <c r="J24" s="34">
        <f t="shared" si="0"/>
        <v>1</v>
      </c>
      <c r="K24" s="46">
        <f t="shared" si="0"/>
        <v>1250000</v>
      </c>
      <c r="L24" s="34">
        <f t="shared" si="0"/>
        <v>1</v>
      </c>
      <c r="M24" s="46">
        <f t="shared" si="0"/>
        <v>1250000</v>
      </c>
      <c r="N24" s="34">
        <f t="shared" si="0"/>
        <v>1</v>
      </c>
      <c r="O24" s="47">
        <f t="shared" si="0"/>
        <v>1250000</v>
      </c>
    </row>
    <row r="25" spans="1:15" x14ac:dyDescent="0.25">
      <c r="A25" s="25" t="s">
        <v>58</v>
      </c>
      <c r="B25" s="24">
        <v>1.1299999999999999</v>
      </c>
      <c r="C25" s="24" t="s">
        <v>173</v>
      </c>
      <c r="D25" s="44">
        <f t="shared" si="1"/>
        <v>12500</v>
      </c>
      <c r="E25" s="34">
        <f>+[1]ppmp!$E$10</f>
        <v>4</v>
      </c>
      <c r="F25" s="34" t="str">
        <f>+[1]ppmp!$F$10</f>
        <v>LOT</v>
      </c>
      <c r="G25" s="41">
        <v>50000</v>
      </c>
      <c r="H25" s="34">
        <v>1</v>
      </c>
      <c r="I25" s="45">
        <f t="shared" si="2"/>
        <v>12500</v>
      </c>
      <c r="J25" s="34">
        <f t="shared" si="0"/>
        <v>1</v>
      </c>
      <c r="K25" s="46">
        <f t="shared" si="0"/>
        <v>12500</v>
      </c>
      <c r="L25" s="34">
        <f t="shared" si="0"/>
        <v>1</v>
      </c>
      <c r="M25" s="46">
        <f t="shared" si="0"/>
        <v>12500</v>
      </c>
      <c r="N25" s="34">
        <f t="shared" si="0"/>
        <v>1</v>
      </c>
      <c r="O25" s="47">
        <f t="shared" si="0"/>
        <v>12500</v>
      </c>
    </row>
    <row r="26" spans="1:15" x14ac:dyDescent="0.25">
      <c r="A26" s="25" t="s">
        <v>60</v>
      </c>
      <c r="B26" s="24">
        <v>1.1299999999999999</v>
      </c>
      <c r="C26" s="24" t="s">
        <v>174</v>
      </c>
      <c r="D26" s="44">
        <f t="shared" si="1"/>
        <v>75000</v>
      </c>
      <c r="E26" s="34">
        <f>+[1]ppmp!$E$10</f>
        <v>4</v>
      </c>
      <c r="F26" s="34" t="str">
        <f>+[1]ppmp!$F$10</f>
        <v>LOT</v>
      </c>
      <c r="G26" s="41">
        <v>300000</v>
      </c>
      <c r="H26" s="34">
        <v>1</v>
      </c>
      <c r="I26" s="45">
        <f t="shared" si="2"/>
        <v>75000</v>
      </c>
      <c r="J26" s="34">
        <f t="shared" si="0"/>
        <v>1</v>
      </c>
      <c r="K26" s="46">
        <f t="shared" si="0"/>
        <v>75000</v>
      </c>
      <c r="L26" s="34">
        <f t="shared" si="0"/>
        <v>1</v>
      </c>
      <c r="M26" s="46">
        <f t="shared" si="0"/>
        <v>75000</v>
      </c>
      <c r="N26" s="34">
        <f t="shared" si="0"/>
        <v>1</v>
      </c>
      <c r="O26" s="47">
        <f t="shared" si="0"/>
        <v>75000</v>
      </c>
    </row>
    <row r="27" spans="1:15" x14ac:dyDescent="0.25">
      <c r="A27" s="25" t="s">
        <v>121</v>
      </c>
      <c r="B27" s="24"/>
      <c r="C27" s="24" t="s">
        <v>141</v>
      </c>
      <c r="D27" s="44">
        <f t="shared" si="1"/>
        <v>7500</v>
      </c>
      <c r="E27" s="34">
        <f>+[1]ppmp!$E$10</f>
        <v>4</v>
      </c>
      <c r="F27" s="34" t="str">
        <f>+[1]ppmp!$F$10</f>
        <v>LOT</v>
      </c>
      <c r="G27" s="41">
        <v>30000</v>
      </c>
      <c r="H27" s="34">
        <v>1</v>
      </c>
      <c r="I27" s="45">
        <f t="shared" si="2"/>
        <v>7500</v>
      </c>
      <c r="J27" s="34">
        <f t="shared" si="0"/>
        <v>1</v>
      </c>
      <c r="K27" s="46">
        <f t="shared" si="0"/>
        <v>7500</v>
      </c>
      <c r="L27" s="34">
        <f t="shared" si="0"/>
        <v>1</v>
      </c>
      <c r="M27" s="46">
        <f t="shared" si="0"/>
        <v>7500</v>
      </c>
      <c r="N27" s="34">
        <f t="shared" si="0"/>
        <v>1</v>
      </c>
      <c r="O27" s="47">
        <f t="shared" si="0"/>
        <v>7500</v>
      </c>
    </row>
    <row r="28" spans="1:15" x14ac:dyDescent="0.25">
      <c r="A28" s="25" t="s">
        <v>183</v>
      </c>
      <c r="B28" s="24"/>
      <c r="C28" s="24" t="s">
        <v>175</v>
      </c>
      <c r="D28" s="45">
        <v>20000</v>
      </c>
      <c r="E28" s="34">
        <v>4</v>
      </c>
      <c r="F28" s="34" t="s">
        <v>83</v>
      </c>
      <c r="G28" s="41">
        <v>80000</v>
      </c>
      <c r="H28" s="34">
        <v>1</v>
      </c>
      <c r="I28" s="45">
        <v>20000</v>
      </c>
      <c r="J28" s="34">
        <v>1</v>
      </c>
      <c r="K28" s="46">
        <v>20000</v>
      </c>
      <c r="L28" s="34">
        <v>1</v>
      </c>
      <c r="M28" s="46">
        <v>20000</v>
      </c>
      <c r="N28" s="34">
        <v>1</v>
      </c>
      <c r="O28" s="47">
        <v>20000</v>
      </c>
    </row>
    <row r="29" spans="1:15" x14ac:dyDescent="0.25">
      <c r="A29" s="25" t="s">
        <v>103</v>
      </c>
      <c r="B29" s="24"/>
      <c r="C29" s="24" t="s">
        <v>176</v>
      </c>
      <c r="D29" s="45">
        <v>175000</v>
      </c>
      <c r="E29" s="34">
        <v>4</v>
      </c>
      <c r="F29" s="34" t="s">
        <v>83</v>
      </c>
      <c r="G29" s="41">
        <v>700000</v>
      </c>
      <c r="H29" s="34">
        <v>1</v>
      </c>
      <c r="I29" s="45">
        <v>175000</v>
      </c>
      <c r="J29" s="34">
        <v>1</v>
      </c>
      <c r="K29" s="46">
        <v>175000</v>
      </c>
      <c r="L29" s="34">
        <v>1</v>
      </c>
      <c r="M29" s="46">
        <v>175000</v>
      </c>
      <c r="N29" s="34">
        <v>1</v>
      </c>
      <c r="O29" s="47">
        <v>175000</v>
      </c>
    </row>
    <row r="30" spans="1:15" x14ac:dyDescent="0.25">
      <c r="A30" s="25" t="s">
        <v>184</v>
      </c>
      <c r="B30" s="24"/>
      <c r="C30" s="24" t="s">
        <v>177</v>
      </c>
      <c r="D30" s="45">
        <v>7500</v>
      </c>
      <c r="E30" s="34">
        <v>4</v>
      </c>
      <c r="F30" s="34" t="s">
        <v>83</v>
      </c>
      <c r="G30" s="41">
        <v>30000</v>
      </c>
      <c r="H30" s="34">
        <v>1</v>
      </c>
      <c r="I30" s="45">
        <v>7500</v>
      </c>
      <c r="J30" s="34">
        <v>1</v>
      </c>
      <c r="K30" s="46">
        <v>7500</v>
      </c>
      <c r="L30" s="34">
        <v>1</v>
      </c>
      <c r="M30" s="46">
        <v>7500</v>
      </c>
      <c r="N30" s="34">
        <v>1</v>
      </c>
      <c r="O30" s="47">
        <v>7500</v>
      </c>
    </row>
    <row r="31" spans="1:15" x14ac:dyDescent="0.25">
      <c r="A31" s="25" t="s">
        <v>185</v>
      </c>
      <c r="B31" s="24"/>
      <c r="C31" s="24" t="s">
        <v>178</v>
      </c>
      <c r="D31" s="45">
        <v>7000000</v>
      </c>
      <c r="E31" s="34">
        <v>4</v>
      </c>
      <c r="F31" s="34" t="s">
        <v>83</v>
      </c>
      <c r="G31" s="41">
        <v>28000000</v>
      </c>
      <c r="H31" s="34">
        <v>1</v>
      </c>
      <c r="I31" s="45">
        <v>7000000</v>
      </c>
      <c r="J31" s="34">
        <v>1</v>
      </c>
      <c r="K31" s="45">
        <v>7000000</v>
      </c>
      <c r="L31" s="34">
        <v>1</v>
      </c>
      <c r="M31" s="45">
        <v>7000000</v>
      </c>
      <c r="N31" s="34">
        <v>1</v>
      </c>
      <c r="O31" s="45">
        <v>7000000</v>
      </c>
    </row>
    <row r="32" spans="1:15" x14ac:dyDescent="0.25">
      <c r="A32" s="28" t="s">
        <v>64</v>
      </c>
      <c r="B32" s="29">
        <v>1.1399999999999999</v>
      </c>
      <c r="C32" s="29" t="s">
        <v>65</v>
      </c>
      <c r="D32" s="44">
        <f t="shared" si="1"/>
        <v>377211.3</v>
      </c>
      <c r="E32" s="34">
        <f>+[1]ppmp!$E$10</f>
        <v>4</v>
      </c>
      <c r="F32" s="34" t="str">
        <f>+[1]ppmp!$F$10</f>
        <v>LOT</v>
      </c>
      <c r="G32" s="41">
        <v>1508845.2</v>
      </c>
      <c r="H32" s="34">
        <v>1</v>
      </c>
      <c r="I32" s="45">
        <f>+G32/E32</f>
        <v>377211.3</v>
      </c>
      <c r="J32" s="34">
        <f t="shared" si="0"/>
        <v>1</v>
      </c>
      <c r="K32" s="46">
        <f t="shared" si="0"/>
        <v>377211.3</v>
      </c>
      <c r="L32" s="34">
        <f t="shared" si="0"/>
        <v>1</v>
      </c>
      <c r="M32" s="46">
        <f t="shared" si="0"/>
        <v>377211.3</v>
      </c>
      <c r="N32" s="34">
        <f t="shared" si="0"/>
        <v>1</v>
      </c>
      <c r="O32" s="47">
        <f t="shared" si="0"/>
        <v>377211.3</v>
      </c>
    </row>
    <row r="33" spans="1:16" x14ac:dyDescent="0.25">
      <c r="A33" s="96" t="s">
        <v>66</v>
      </c>
      <c r="B33" s="97"/>
      <c r="C33" s="97"/>
      <c r="D33" s="60"/>
      <c r="E33" s="58"/>
      <c r="F33" s="58"/>
      <c r="G33" s="60">
        <f>SUM(G12:G32)</f>
        <v>43978315.680000007</v>
      </c>
      <c r="H33" s="58"/>
      <c r="I33" s="60">
        <f>SUM(I12:I32)</f>
        <v>10994578.920000002</v>
      </c>
      <c r="J33" s="58"/>
      <c r="K33" s="60">
        <f>SUM(K12:K32)</f>
        <v>10994578.920000002</v>
      </c>
      <c r="L33" s="58"/>
      <c r="M33" s="60">
        <f>SUM(M12:M32)</f>
        <v>10994578.920000002</v>
      </c>
      <c r="N33" s="58"/>
      <c r="O33" s="60">
        <f>SUM(O12:O32)</f>
        <v>10994578.920000002</v>
      </c>
    </row>
    <row r="34" spans="1:16" x14ac:dyDescent="0.25">
      <c r="A34" s="98"/>
      <c r="B34" s="99"/>
      <c r="C34" s="99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1:16" x14ac:dyDescent="0.25">
      <c r="A35" s="28"/>
      <c r="B35" s="29" t="s">
        <v>67</v>
      </c>
      <c r="C35" s="45"/>
      <c r="D35" s="44"/>
      <c r="E35" s="45"/>
      <c r="F35" s="45"/>
      <c r="G35" s="48"/>
      <c r="H35" s="45"/>
      <c r="I35" s="45"/>
      <c r="J35" s="45"/>
      <c r="K35" s="45"/>
      <c r="L35" s="45"/>
      <c r="M35" s="45"/>
      <c r="N35" s="45"/>
      <c r="O35" s="49"/>
      <c r="P35" s="43"/>
    </row>
    <row r="36" spans="1:16" x14ac:dyDescent="0.25">
      <c r="A36" s="28" t="s">
        <v>74</v>
      </c>
      <c r="B36" s="29">
        <v>2.1</v>
      </c>
      <c r="C36" s="48" t="s">
        <v>186</v>
      </c>
      <c r="D36" s="45">
        <v>110000</v>
      </c>
      <c r="E36" s="45">
        <v>1</v>
      </c>
      <c r="F36" s="45" t="s">
        <v>83</v>
      </c>
      <c r="G36" s="45">
        <v>110000</v>
      </c>
      <c r="H36" s="45">
        <v>1</v>
      </c>
      <c r="I36" s="45">
        <v>80000</v>
      </c>
      <c r="J36" s="45"/>
      <c r="K36" s="45">
        <v>30000</v>
      </c>
      <c r="L36" s="45"/>
      <c r="M36" s="45"/>
      <c r="N36" s="45"/>
      <c r="O36" s="49"/>
      <c r="P36" s="43"/>
    </row>
    <row r="37" spans="1:16" x14ac:dyDescent="0.25">
      <c r="A37" s="28"/>
      <c r="B37" s="29">
        <v>2.2000000000000002</v>
      </c>
      <c r="C37" s="48" t="s">
        <v>195</v>
      </c>
      <c r="D37" s="45">
        <v>80000</v>
      </c>
      <c r="E37" s="45">
        <v>1</v>
      </c>
      <c r="F37" s="45" t="s">
        <v>83</v>
      </c>
      <c r="G37" s="45">
        <v>80000</v>
      </c>
      <c r="H37" s="45"/>
      <c r="I37" s="45">
        <v>15000</v>
      </c>
      <c r="J37" s="45"/>
      <c r="K37" s="45">
        <v>65000</v>
      </c>
      <c r="L37" s="45"/>
      <c r="M37" s="45"/>
      <c r="N37" s="45"/>
      <c r="O37" s="49"/>
      <c r="P37" s="43"/>
    </row>
    <row r="38" spans="1:16" x14ac:dyDescent="0.25">
      <c r="A38" s="28"/>
      <c r="B38" s="29">
        <v>2.4</v>
      </c>
      <c r="C38" s="48" t="s">
        <v>152</v>
      </c>
      <c r="D38" s="45">
        <v>75000</v>
      </c>
      <c r="E38" s="45">
        <v>1</v>
      </c>
      <c r="F38" s="45" t="str">
        <f>+[1]ppmp!$F$30</f>
        <v>lot</v>
      </c>
      <c r="G38" s="45">
        <v>75000</v>
      </c>
      <c r="H38" s="45"/>
      <c r="I38" s="45">
        <v>30000</v>
      </c>
      <c r="J38" s="45"/>
      <c r="K38" s="45">
        <v>45000</v>
      </c>
      <c r="L38" s="45">
        <v>1</v>
      </c>
      <c r="M38" s="45"/>
      <c r="N38" s="45"/>
      <c r="O38" s="49"/>
      <c r="P38" s="43"/>
    </row>
    <row r="39" spans="1:16" x14ac:dyDescent="0.25">
      <c r="A39" s="28"/>
      <c r="B39" s="29">
        <v>2.5</v>
      </c>
      <c r="C39" s="48" t="s">
        <v>235</v>
      </c>
      <c r="D39" s="45">
        <v>2500000</v>
      </c>
      <c r="E39" s="45">
        <v>1</v>
      </c>
      <c r="F39" s="45" t="s">
        <v>84</v>
      </c>
      <c r="G39" s="45">
        <v>2500000</v>
      </c>
      <c r="H39" s="45"/>
      <c r="I39" s="45">
        <v>2500000</v>
      </c>
      <c r="J39" s="45">
        <v>1</v>
      </c>
      <c r="K39" s="45"/>
      <c r="L39" s="45"/>
      <c r="M39" s="45"/>
      <c r="N39" s="45"/>
      <c r="O39" s="49"/>
      <c r="P39" s="43"/>
    </row>
    <row r="40" spans="1:16" x14ac:dyDescent="0.25">
      <c r="A40" s="28"/>
      <c r="B40" s="29">
        <v>2.6</v>
      </c>
      <c r="C40" s="48" t="s">
        <v>187</v>
      </c>
      <c r="D40" s="45"/>
      <c r="E40" s="45">
        <v>1</v>
      </c>
      <c r="F40" s="45" t="s">
        <v>83</v>
      </c>
      <c r="G40" s="45"/>
      <c r="H40" s="45">
        <v>1</v>
      </c>
      <c r="I40" s="45"/>
      <c r="J40" s="45"/>
      <c r="K40" s="45"/>
      <c r="L40" s="45"/>
      <c r="M40" s="45"/>
      <c r="N40" s="45"/>
      <c r="O40" s="49"/>
      <c r="P40" s="43"/>
    </row>
    <row r="41" spans="1:16" x14ac:dyDescent="0.25">
      <c r="A41" s="28"/>
      <c r="B41" s="29">
        <v>2.1</v>
      </c>
      <c r="C41" s="48" t="s">
        <v>69</v>
      </c>
      <c r="D41" s="45">
        <v>500000</v>
      </c>
      <c r="E41" s="45">
        <v>1</v>
      </c>
      <c r="F41" s="45" t="s">
        <v>84</v>
      </c>
      <c r="G41" s="45">
        <v>500000</v>
      </c>
      <c r="H41" s="45">
        <v>1</v>
      </c>
      <c r="I41" s="45">
        <v>500000</v>
      </c>
      <c r="J41" s="45"/>
      <c r="K41" s="45"/>
      <c r="L41" s="45">
        <v>1</v>
      </c>
      <c r="M41" s="45">
        <f>G41</f>
        <v>500000</v>
      </c>
      <c r="N41" s="45"/>
      <c r="O41" s="49"/>
      <c r="P41" s="43"/>
    </row>
    <row r="42" spans="1:16" s="8" customFormat="1" x14ac:dyDescent="0.25">
      <c r="A42" s="35"/>
      <c r="B42" s="36"/>
      <c r="C42" s="52" t="s">
        <v>82</v>
      </c>
      <c r="D42" s="55">
        <f>SUM(D36:D41)</f>
        <v>3265000</v>
      </c>
      <c r="E42" s="56"/>
      <c r="F42" s="56"/>
      <c r="G42" s="57">
        <f>SUM(G36:G41)</f>
        <v>3265000</v>
      </c>
      <c r="H42" s="57"/>
      <c r="I42" s="57">
        <f>SUM(I36:I41)</f>
        <v>3125000</v>
      </c>
      <c r="J42" s="55"/>
      <c r="K42" s="57">
        <f>SUM(K36:K41)</f>
        <v>140000</v>
      </c>
      <c r="L42" s="55"/>
      <c r="M42" s="57">
        <f>SUM(M36:M41)</f>
        <v>500000</v>
      </c>
      <c r="N42" s="56"/>
      <c r="O42" s="57">
        <f>SUM(O36:O41)</f>
        <v>0</v>
      </c>
      <c r="P42" s="51"/>
    </row>
    <row r="43" spans="1:16" s="8" customFormat="1" ht="14.45" customHeight="1" x14ac:dyDescent="0.25">
      <c r="A43" s="88" t="s">
        <v>85</v>
      </c>
      <c r="B43" s="89"/>
      <c r="C43" s="90"/>
      <c r="D43" s="61"/>
      <c r="E43" s="61"/>
      <c r="F43" s="61"/>
      <c r="G43" s="61">
        <f>G42+G33</f>
        <v>47243315.680000007</v>
      </c>
      <c r="H43" s="61"/>
      <c r="I43" s="61">
        <f>I42+I33</f>
        <v>14119578.920000002</v>
      </c>
      <c r="J43" s="61"/>
      <c r="K43" s="61">
        <f>K42+K33</f>
        <v>11134578.920000002</v>
      </c>
      <c r="L43" s="62"/>
      <c r="M43" s="61">
        <f>M42+M33</f>
        <v>11494578.920000002</v>
      </c>
      <c r="N43" s="62"/>
      <c r="O43" s="61">
        <f>O42+O33</f>
        <v>10994578.920000002</v>
      </c>
      <c r="P43" s="51">
        <f>O43+M43+K43+I43</f>
        <v>47743315.680000007</v>
      </c>
    </row>
    <row r="44" spans="1:16" s="8" customFormat="1" ht="14.45" customHeight="1" x14ac:dyDescent="0.25">
      <c r="C44" s="53"/>
      <c r="D44" s="53"/>
      <c r="E44" s="53"/>
      <c r="F44" s="53"/>
      <c r="G44" s="53"/>
      <c r="H44" s="53"/>
      <c r="I44" s="54"/>
      <c r="J44" s="53"/>
      <c r="K44" s="51"/>
      <c r="L44" s="43"/>
      <c r="M44" s="43"/>
      <c r="N44" s="43"/>
      <c r="O44" s="51"/>
      <c r="P44" s="51"/>
    </row>
    <row r="45" spans="1:16" s="8" customFormat="1" ht="14.45" customHeight="1" x14ac:dyDescent="0.25">
      <c r="C45" s="64" t="s">
        <v>168</v>
      </c>
      <c r="D45" s="53"/>
      <c r="E45" s="53"/>
      <c r="F45" s="53"/>
      <c r="G45" s="53"/>
      <c r="H45" s="53"/>
      <c r="I45" s="54"/>
      <c r="J45" s="53"/>
      <c r="K45" s="51"/>
      <c r="L45" s="43"/>
      <c r="M45" s="43"/>
      <c r="N45" s="43"/>
      <c r="O45" s="51"/>
      <c r="P45" s="51"/>
    </row>
    <row r="46" spans="1:16" s="8" customFormat="1" ht="20.45" customHeight="1" x14ac:dyDescent="0.25">
      <c r="C46" s="63" t="s">
        <v>188</v>
      </c>
      <c r="D46" s="7"/>
      <c r="E46" s="7"/>
      <c r="I46" s="7"/>
      <c r="L46"/>
      <c r="M46"/>
      <c r="N46"/>
    </row>
    <row r="47" spans="1:16" s="8" customFormat="1" x14ac:dyDescent="0.25">
      <c r="C47" s="7"/>
      <c r="D47" s="7"/>
      <c r="E47" s="7"/>
      <c r="I47" s="7"/>
      <c r="L47"/>
      <c r="M47"/>
      <c r="N47"/>
    </row>
    <row r="48" spans="1:16" s="8" customFormat="1" x14ac:dyDescent="0.25"/>
  </sheetData>
  <mergeCells count="22">
    <mergeCell ref="A43:C43"/>
    <mergeCell ref="A7:F7"/>
    <mergeCell ref="H7:I7"/>
    <mergeCell ref="J7:K7"/>
    <mergeCell ref="L7:O7"/>
    <mergeCell ref="A8:A10"/>
    <mergeCell ref="B8:C10"/>
    <mergeCell ref="D8:D10"/>
    <mergeCell ref="E8:F9"/>
    <mergeCell ref="G8:G10"/>
    <mergeCell ref="H8:O8"/>
    <mergeCell ref="H9:I9"/>
    <mergeCell ref="J9:K9"/>
    <mergeCell ref="L9:M9"/>
    <mergeCell ref="N9:O9"/>
    <mergeCell ref="A33:C34"/>
    <mergeCell ref="A3:O3"/>
    <mergeCell ref="A4:O4"/>
    <mergeCell ref="A5:E5"/>
    <mergeCell ref="A6:F6"/>
    <mergeCell ref="G6:K6"/>
    <mergeCell ref="L6:O6"/>
  </mergeCells>
  <pageMargins left="0.62992125984251968" right="0.23622047244094491" top="0" bottom="0" header="0.31496062992125984" footer="0.31496062992125984"/>
  <pageSetup paperSize="5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227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160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75000</v>
      </c>
      <c r="E13" s="34">
        <f>+[1]ppmp!$E$10</f>
        <v>4</v>
      </c>
      <c r="F13" s="34" t="str">
        <f>+[1]ppmp!$F$10</f>
        <v>LOT</v>
      </c>
      <c r="G13" s="41">
        <v>300000</v>
      </c>
      <c r="H13" s="34">
        <v>1</v>
      </c>
      <c r="I13" s="45">
        <f>+G13/E13</f>
        <v>75000</v>
      </c>
      <c r="J13" s="34">
        <f t="shared" ref="J13:O24" si="0">+H13</f>
        <v>1</v>
      </c>
      <c r="K13" s="46">
        <f t="shared" si="0"/>
        <v>75000</v>
      </c>
      <c r="L13" s="34">
        <f t="shared" si="0"/>
        <v>1</v>
      </c>
      <c r="M13" s="46">
        <f t="shared" si="0"/>
        <v>75000</v>
      </c>
      <c r="N13" s="34">
        <f t="shared" si="0"/>
        <v>1</v>
      </c>
      <c r="O13" s="47">
        <f t="shared" si="0"/>
        <v>75000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4" si="1">+G14/E14</f>
        <v>12500</v>
      </c>
      <c r="E14" s="34">
        <f>+[1]ppmp!$E$10</f>
        <v>4</v>
      </c>
      <c r="F14" s="34" t="str">
        <f>+[1]ppmp!$F$10</f>
        <v>LOT</v>
      </c>
      <c r="G14" s="41">
        <v>50000</v>
      </c>
      <c r="H14" s="34">
        <v>1</v>
      </c>
      <c r="I14" s="45">
        <f t="shared" ref="I14:I23" si="2">+G14/E14</f>
        <v>12500</v>
      </c>
      <c r="J14" s="34">
        <f t="shared" si="0"/>
        <v>1</v>
      </c>
      <c r="K14" s="46">
        <f t="shared" si="0"/>
        <v>12500</v>
      </c>
      <c r="L14" s="34">
        <f t="shared" si="0"/>
        <v>1</v>
      </c>
      <c r="M14" s="46">
        <f t="shared" si="0"/>
        <v>12500</v>
      </c>
      <c r="N14" s="34">
        <f t="shared" si="0"/>
        <v>1</v>
      </c>
      <c r="O14" s="47">
        <f t="shared" si="0"/>
        <v>12500</v>
      </c>
    </row>
    <row r="15" spans="1:15" x14ac:dyDescent="0.25">
      <c r="A15" s="26" t="s">
        <v>40</v>
      </c>
      <c r="B15" s="27">
        <v>1.3</v>
      </c>
      <c r="C15" s="33" t="s">
        <v>131</v>
      </c>
      <c r="D15" s="44">
        <f t="shared" si="1"/>
        <v>13000</v>
      </c>
      <c r="E15" s="34">
        <f>+[1]ppmp!$E$10</f>
        <v>4</v>
      </c>
      <c r="F15" s="34" t="str">
        <f>+[1]ppmp!$F$10</f>
        <v>LOT</v>
      </c>
      <c r="G15" s="41">
        <v>52000</v>
      </c>
      <c r="H15" s="34">
        <v>1</v>
      </c>
      <c r="I15" s="45">
        <f t="shared" si="2"/>
        <v>13000</v>
      </c>
      <c r="J15" s="34">
        <f t="shared" si="0"/>
        <v>1</v>
      </c>
      <c r="K15" s="46">
        <f t="shared" si="0"/>
        <v>13000</v>
      </c>
      <c r="L15" s="34">
        <f t="shared" si="0"/>
        <v>1</v>
      </c>
      <c r="M15" s="46">
        <f t="shared" si="0"/>
        <v>13000</v>
      </c>
      <c r="N15" s="34">
        <f t="shared" si="0"/>
        <v>1</v>
      </c>
      <c r="O15" s="47">
        <f t="shared" si="0"/>
        <v>13000</v>
      </c>
    </row>
    <row r="16" spans="1:15" x14ac:dyDescent="0.25">
      <c r="A16" s="25" t="s">
        <v>42</v>
      </c>
      <c r="B16" s="24">
        <v>1.4</v>
      </c>
      <c r="C16" s="24" t="s">
        <v>158</v>
      </c>
      <c r="D16" s="44">
        <f t="shared" si="1"/>
        <v>36250</v>
      </c>
      <c r="E16" s="34">
        <f>+[1]ppmp!$E$10</f>
        <v>4</v>
      </c>
      <c r="F16" s="34" t="str">
        <f>+[1]ppmp!$F$10</f>
        <v>LOT</v>
      </c>
      <c r="G16" s="41">
        <v>145000</v>
      </c>
      <c r="H16" s="34">
        <v>1</v>
      </c>
      <c r="I16" s="45">
        <f t="shared" si="2"/>
        <v>36250</v>
      </c>
      <c r="J16" s="34">
        <f t="shared" si="0"/>
        <v>1</v>
      </c>
      <c r="K16" s="46">
        <f t="shared" si="0"/>
        <v>36250</v>
      </c>
      <c r="L16" s="34">
        <f t="shared" si="0"/>
        <v>1</v>
      </c>
      <c r="M16" s="46">
        <f t="shared" si="0"/>
        <v>36250</v>
      </c>
      <c r="N16" s="34">
        <f t="shared" si="0"/>
        <v>1</v>
      </c>
      <c r="O16" s="47">
        <f t="shared" si="0"/>
        <v>36250</v>
      </c>
    </row>
    <row r="17" spans="1:16" x14ac:dyDescent="0.25">
      <c r="A17" s="25" t="s">
        <v>44</v>
      </c>
      <c r="B17" s="24">
        <v>1.5</v>
      </c>
      <c r="C17" s="24" t="s">
        <v>159</v>
      </c>
      <c r="D17" s="44">
        <f t="shared" si="1"/>
        <v>5750</v>
      </c>
      <c r="E17" s="34">
        <f>+[1]ppmp!$E$10</f>
        <v>4</v>
      </c>
      <c r="F17" s="34" t="str">
        <f>+[1]ppmp!$F$10</f>
        <v>LOT</v>
      </c>
      <c r="G17" s="41">
        <v>23000</v>
      </c>
      <c r="H17" s="34">
        <v>1</v>
      </c>
      <c r="I17" s="45">
        <f t="shared" si="2"/>
        <v>5750</v>
      </c>
      <c r="J17" s="34">
        <f t="shared" si="0"/>
        <v>1</v>
      </c>
      <c r="K17" s="46">
        <f t="shared" si="0"/>
        <v>5750</v>
      </c>
      <c r="L17" s="34">
        <f t="shared" si="0"/>
        <v>1</v>
      </c>
      <c r="M17" s="46">
        <f t="shared" si="0"/>
        <v>5750</v>
      </c>
      <c r="N17" s="34">
        <f t="shared" si="0"/>
        <v>1</v>
      </c>
      <c r="O17" s="47">
        <f t="shared" si="0"/>
        <v>5750</v>
      </c>
    </row>
    <row r="18" spans="1:16" x14ac:dyDescent="0.25">
      <c r="A18" s="28" t="s">
        <v>46</v>
      </c>
      <c r="B18" s="29">
        <v>1.6</v>
      </c>
      <c r="C18" s="29" t="s">
        <v>47</v>
      </c>
      <c r="D18" s="44">
        <f t="shared" si="1"/>
        <v>1500</v>
      </c>
      <c r="E18" s="34">
        <f>+[1]ppmp!$E$10</f>
        <v>4</v>
      </c>
      <c r="F18" s="34" t="str">
        <f>+[1]ppmp!$F$10</f>
        <v>LOT</v>
      </c>
      <c r="G18" s="41">
        <v>6000</v>
      </c>
      <c r="H18" s="34">
        <v>1</v>
      </c>
      <c r="I18" s="45">
        <f t="shared" si="2"/>
        <v>1500</v>
      </c>
      <c r="J18" s="34">
        <f t="shared" si="0"/>
        <v>1</v>
      </c>
      <c r="K18" s="46">
        <f t="shared" si="0"/>
        <v>1500</v>
      </c>
      <c r="L18" s="34">
        <f t="shared" si="0"/>
        <v>1</v>
      </c>
      <c r="M18" s="46">
        <f t="shared" si="0"/>
        <v>1500</v>
      </c>
      <c r="N18" s="34">
        <f t="shared" si="0"/>
        <v>1</v>
      </c>
      <c r="O18" s="47">
        <f t="shared" si="0"/>
        <v>1500</v>
      </c>
    </row>
    <row r="19" spans="1:16" x14ac:dyDescent="0.25">
      <c r="A19" s="28" t="s">
        <v>52</v>
      </c>
      <c r="B19" s="29">
        <v>1.9</v>
      </c>
      <c r="C19" s="29" t="s">
        <v>53</v>
      </c>
      <c r="D19" s="44">
        <f t="shared" si="1"/>
        <v>9000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2"/>
        <v>9000</v>
      </c>
      <c r="J19" s="34">
        <f t="shared" si="0"/>
        <v>1</v>
      </c>
      <c r="K19" s="46">
        <f t="shared" si="0"/>
        <v>9000</v>
      </c>
      <c r="L19" s="34">
        <f t="shared" si="0"/>
        <v>1</v>
      </c>
      <c r="M19" s="46">
        <f t="shared" si="0"/>
        <v>9000</v>
      </c>
      <c r="N19" s="34">
        <f t="shared" si="0"/>
        <v>1</v>
      </c>
      <c r="O19" s="47">
        <f t="shared" si="0"/>
        <v>9000</v>
      </c>
    </row>
    <row r="20" spans="1:16" x14ac:dyDescent="0.25">
      <c r="A20" s="25" t="s">
        <v>58</v>
      </c>
      <c r="B20" s="31">
        <v>1.1200000000000001</v>
      </c>
      <c r="C20" s="24" t="s">
        <v>163</v>
      </c>
      <c r="D20" s="44">
        <f t="shared" si="1"/>
        <v>1000</v>
      </c>
      <c r="E20" s="34">
        <f>+[1]ppmp!$E$10</f>
        <v>4</v>
      </c>
      <c r="F20" s="34" t="str">
        <f>+[1]ppmp!$F$10</f>
        <v>LOT</v>
      </c>
      <c r="G20" s="41">
        <v>4000</v>
      </c>
      <c r="H20" s="34">
        <v>1</v>
      </c>
      <c r="I20" s="45">
        <f t="shared" si="2"/>
        <v>1000</v>
      </c>
      <c r="J20" s="34">
        <f t="shared" si="0"/>
        <v>1</v>
      </c>
      <c r="K20" s="46">
        <f t="shared" si="0"/>
        <v>1000</v>
      </c>
      <c r="L20" s="34">
        <f t="shared" si="0"/>
        <v>1</v>
      </c>
      <c r="M20" s="46">
        <f t="shared" si="0"/>
        <v>1000</v>
      </c>
      <c r="N20" s="34">
        <f t="shared" si="0"/>
        <v>1</v>
      </c>
      <c r="O20" s="47">
        <f t="shared" si="0"/>
        <v>1000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4500</v>
      </c>
      <c r="E21" s="34">
        <f>+[1]ppmp!$E$10</f>
        <v>4</v>
      </c>
      <c r="F21" s="34" t="str">
        <f>+[1]ppmp!$F$10</f>
        <v>LOT</v>
      </c>
      <c r="G21" s="41">
        <v>18000</v>
      </c>
      <c r="H21" s="34">
        <v>1</v>
      </c>
      <c r="I21" s="45">
        <f t="shared" si="2"/>
        <v>4500</v>
      </c>
      <c r="J21" s="34">
        <f t="shared" si="0"/>
        <v>1</v>
      </c>
      <c r="K21" s="46">
        <f t="shared" si="0"/>
        <v>4500</v>
      </c>
      <c r="L21" s="34">
        <f t="shared" si="0"/>
        <v>1</v>
      </c>
      <c r="M21" s="46">
        <f t="shared" si="0"/>
        <v>4500</v>
      </c>
      <c r="N21" s="34">
        <f t="shared" si="0"/>
        <v>1</v>
      </c>
      <c r="O21" s="47">
        <f t="shared" si="0"/>
        <v>4500</v>
      </c>
    </row>
    <row r="22" spans="1:16" x14ac:dyDescent="0.25">
      <c r="A22" s="25" t="s">
        <v>165</v>
      </c>
      <c r="B22" s="24">
        <v>1.1299999999999999</v>
      </c>
      <c r="C22" s="24" t="s">
        <v>164</v>
      </c>
      <c r="D22" s="44">
        <f t="shared" si="1"/>
        <v>1250</v>
      </c>
      <c r="E22" s="34">
        <f>+[1]ppmp!$E$10</f>
        <v>4</v>
      </c>
      <c r="F22" s="34" t="str">
        <f>+[1]ppmp!$F$10</f>
        <v>LOT</v>
      </c>
      <c r="G22" s="41">
        <v>5000</v>
      </c>
      <c r="H22" s="34">
        <v>1</v>
      </c>
      <c r="I22" s="45">
        <f t="shared" si="2"/>
        <v>1250</v>
      </c>
      <c r="J22" s="34">
        <f t="shared" si="0"/>
        <v>1</v>
      </c>
      <c r="K22" s="46">
        <f t="shared" si="0"/>
        <v>1250</v>
      </c>
      <c r="L22" s="34">
        <f t="shared" si="0"/>
        <v>1</v>
      </c>
      <c r="M22" s="46">
        <f t="shared" si="0"/>
        <v>1250</v>
      </c>
      <c r="N22" s="34">
        <f t="shared" si="0"/>
        <v>1</v>
      </c>
      <c r="O22" s="47">
        <f t="shared" si="0"/>
        <v>1250</v>
      </c>
    </row>
    <row r="23" spans="1:16" x14ac:dyDescent="0.25">
      <c r="A23" s="25" t="s">
        <v>103</v>
      </c>
      <c r="B23" s="24"/>
      <c r="C23" s="24" t="s">
        <v>63</v>
      </c>
      <c r="D23" s="44">
        <f t="shared" si="1"/>
        <v>3750</v>
      </c>
      <c r="E23" s="34">
        <f>+[1]ppmp!$E$10</f>
        <v>4</v>
      </c>
      <c r="F23" s="34" t="str">
        <f>+[1]ppmp!$F$10</f>
        <v>LOT</v>
      </c>
      <c r="G23" s="41">
        <v>15000</v>
      </c>
      <c r="H23" s="34">
        <v>1</v>
      </c>
      <c r="I23" s="45">
        <f t="shared" si="2"/>
        <v>3750</v>
      </c>
      <c r="J23" s="34">
        <f t="shared" si="0"/>
        <v>1</v>
      </c>
      <c r="K23" s="46">
        <f t="shared" si="0"/>
        <v>3750</v>
      </c>
      <c r="L23" s="34">
        <f t="shared" si="0"/>
        <v>1</v>
      </c>
      <c r="M23" s="46">
        <f t="shared" si="0"/>
        <v>3750</v>
      </c>
      <c r="N23" s="34">
        <f t="shared" si="0"/>
        <v>1</v>
      </c>
      <c r="O23" s="47">
        <f t="shared" si="0"/>
        <v>3750</v>
      </c>
    </row>
    <row r="24" spans="1:16" x14ac:dyDescent="0.25">
      <c r="A24" s="28" t="s">
        <v>64</v>
      </c>
      <c r="B24" s="29">
        <v>1.1399999999999999</v>
      </c>
      <c r="C24" s="29" t="s">
        <v>65</v>
      </c>
      <c r="D24" s="44">
        <f t="shared" si="1"/>
        <v>6250</v>
      </c>
      <c r="E24" s="34">
        <f>+[1]ppmp!$E$10</f>
        <v>4</v>
      </c>
      <c r="F24" s="34" t="str">
        <f>+[1]ppmp!$F$10</f>
        <v>LOT</v>
      </c>
      <c r="G24" s="41">
        <v>25000</v>
      </c>
      <c r="H24" s="34">
        <v>1</v>
      </c>
      <c r="I24" s="45">
        <f>+G24/E24</f>
        <v>6250</v>
      </c>
      <c r="J24" s="34">
        <f t="shared" si="0"/>
        <v>1</v>
      </c>
      <c r="K24" s="46">
        <f t="shared" si="0"/>
        <v>6250</v>
      </c>
      <c r="L24" s="34">
        <f t="shared" si="0"/>
        <v>1</v>
      </c>
      <c r="M24" s="46">
        <f t="shared" si="0"/>
        <v>6250</v>
      </c>
      <c r="N24" s="34">
        <f t="shared" si="0"/>
        <v>1</v>
      </c>
      <c r="O24" s="47">
        <f t="shared" si="0"/>
        <v>6250</v>
      </c>
    </row>
    <row r="25" spans="1:16" x14ac:dyDescent="0.25">
      <c r="A25" s="96" t="s">
        <v>66</v>
      </c>
      <c r="B25" s="97"/>
      <c r="C25" s="97"/>
      <c r="D25" s="60"/>
      <c r="E25" s="58"/>
      <c r="F25" s="58"/>
      <c r="G25" s="60">
        <f>SUM(G13:G24)</f>
        <v>679000</v>
      </c>
      <c r="H25" s="58"/>
      <c r="I25" s="60">
        <f>SUM(I13:I24)</f>
        <v>169750</v>
      </c>
      <c r="J25" s="58"/>
      <c r="K25" s="60">
        <f>SUM(K13:K24)</f>
        <v>169750</v>
      </c>
      <c r="L25" s="58"/>
      <c r="M25" s="60">
        <f>SUM(M13:M24)</f>
        <v>169750</v>
      </c>
      <c r="N25" s="58"/>
      <c r="O25" s="60">
        <f>SUM(O13:O24)</f>
        <v>169750</v>
      </c>
    </row>
    <row r="26" spans="1:16" x14ac:dyDescent="0.25">
      <c r="A26" s="98"/>
      <c r="B26" s="99"/>
      <c r="C26" s="99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6" x14ac:dyDescent="0.25">
      <c r="A27" s="28"/>
      <c r="B27" s="29" t="s">
        <v>67</v>
      </c>
      <c r="C27" s="45"/>
      <c r="D27" s="44"/>
      <c r="E27" s="45"/>
      <c r="F27" s="45"/>
      <c r="G27" s="48"/>
      <c r="H27" s="45"/>
      <c r="I27" s="45"/>
      <c r="J27" s="45"/>
      <c r="K27" s="45"/>
      <c r="L27" s="45"/>
      <c r="M27" s="45"/>
      <c r="N27" s="45"/>
      <c r="O27" s="49"/>
      <c r="P27" s="43"/>
    </row>
    <row r="28" spans="1:16" s="8" customFormat="1" x14ac:dyDescent="0.25">
      <c r="A28" s="28" t="s">
        <v>74</v>
      </c>
      <c r="B28" s="29">
        <v>2.1</v>
      </c>
      <c r="C28" s="48" t="s">
        <v>166</v>
      </c>
      <c r="D28" s="45">
        <v>25000</v>
      </c>
      <c r="E28" s="45">
        <v>1</v>
      </c>
      <c r="F28" s="45" t="s">
        <v>83</v>
      </c>
      <c r="G28" s="45">
        <v>59000</v>
      </c>
      <c r="H28" s="45"/>
      <c r="I28" s="45"/>
      <c r="J28" s="45"/>
      <c r="K28" s="45">
        <v>12000</v>
      </c>
      <c r="L28" s="45">
        <v>1</v>
      </c>
      <c r="M28" s="45">
        <v>12000</v>
      </c>
      <c r="N28" s="45"/>
      <c r="O28" s="42">
        <v>35000</v>
      </c>
      <c r="P28" s="51"/>
    </row>
    <row r="29" spans="1:16" s="8" customFormat="1" x14ac:dyDescent="0.25">
      <c r="A29" s="35"/>
      <c r="B29" s="36"/>
      <c r="C29" s="52" t="s">
        <v>82</v>
      </c>
      <c r="D29" s="55">
        <f>SUM(D28:D28)</f>
        <v>25000</v>
      </c>
      <c r="E29" s="56"/>
      <c r="F29" s="56"/>
      <c r="G29" s="57">
        <f>SUM(G28:G28)</f>
        <v>59000</v>
      </c>
      <c r="H29" s="57"/>
      <c r="I29" s="57">
        <f>SUM(I28:I28)</f>
        <v>0</v>
      </c>
      <c r="J29" s="55"/>
      <c r="K29" s="57">
        <f>SUM(K28:K28)</f>
        <v>12000</v>
      </c>
      <c r="L29" s="55"/>
      <c r="M29" s="57">
        <f>SUM(M28:M28)</f>
        <v>12000</v>
      </c>
      <c r="N29" s="56"/>
      <c r="O29" s="57">
        <f>SUM(O28:O28)</f>
        <v>35000</v>
      </c>
      <c r="P29" s="51"/>
    </row>
    <row r="30" spans="1:16" s="8" customFormat="1" ht="14.45" customHeight="1" x14ac:dyDescent="0.25">
      <c r="A30" s="88" t="s">
        <v>85</v>
      </c>
      <c r="B30" s="89"/>
      <c r="C30" s="90"/>
      <c r="D30" s="61"/>
      <c r="E30" s="61"/>
      <c r="F30" s="61"/>
      <c r="G30" s="61">
        <f>G29+G25</f>
        <v>738000</v>
      </c>
      <c r="H30" s="61"/>
      <c r="I30" s="61">
        <f>I29+I25</f>
        <v>169750</v>
      </c>
      <c r="J30" s="61"/>
      <c r="K30" s="61">
        <f>K29+K25</f>
        <v>181750</v>
      </c>
      <c r="L30" s="62"/>
      <c r="M30" s="61">
        <f>M29+M25</f>
        <v>181750</v>
      </c>
      <c r="N30" s="62"/>
      <c r="O30" s="61">
        <f>O29+O25</f>
        <v>204750</v>
      </c>
      <c r="P30" s="51">
        <f>O30+M30+K30+I30</f>
        <v>738000</v>
      </c>
    </row>
    <row r="31" spans="1:16" s="8" customFormat="1" ht="14.45" customHeight="1" x14ac:dyDescent="0.25">
      <c r="C31" s="53"/>
      <c r="D31" s="53"/>
      <c r="E31" s="53"/>
      <c r="F31" s="53"/>
      <c r="G31" s="53"/>
      <c r="H31" s="53"/>
      <c r="I31" s="54"/>
      <c r="J31" s="53"/>
      <c r="K31" s="51"/>
      <c r="L31" s="43"/>
      <c r="M31" s="43"/>
      <c r="N31" s="43"/>
      <c r="O31" s="51"/>
      <c r="P31" s="51"/>
    </row>
    <row r="32" spans="1:16" s="8" customFormat="1" ht="14.45" customHeight="1" x14ac:dyDescent="0.25">
      <c r="C32" s="64" t="s">
        <v>161</v>
      </c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3:14" s="8" customFormat="1" ht="20.45" customHeight="1" x14ac:dyDescent="0.25">
      <c r="C33" s="63" t="s">
        <v>162</v>
      </c>
      <c r="D33" s="7"/>
      <c r="E33" s="7"/>
      <c r="I33" s="7"/>
      <c r="L33"/>
      <c r="M33"/>
      <c r="N33"/>
    </row>
    <row r="34" spans="3:14" s="8" customFormat="1" x14ac:dyDescent="0.25">
      <c r="C34" s="7"/>
      <c r="D34" s="7"/>
      <c r="E34" s="7"/>
      <c r="I34" s="7"/>
      <c r="L34"/>
      <c r="M34"/>
      <c r="N34"/>
    </row>
    <row r="35" spans="3:14" s="8" customFormat="1" x14ac:dyDescent="0.25"/>
  </sheetData>
  <mergeCells count="22">
    <mergeCell ref="A30:C30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5:C26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226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155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37500</v>
      </c>
      <c r="E13" s="34">
        <f>+[1]ppmp!$E$10</f>
        <v>4</v>
      </c>
      <c r="F13" s="34" t="str">
        <f>+[1]ppmp!$F$10</f>
        <v>LOT</v>
      </c>
      <c r="G13" s="41">
        <v>150000</v>
      </c>
      <c r="H13" s="34">
        <v>1</v>
      </c>
      <c r="I13" s="45">
        <f>+G13/E13</f>
        <v>37500</v>
      </c>
      <c r="J13" s="34">
        <f t="shared" ref="J13:O22" si="0">+H13</f>
        <v>1</v>
      </c>
      <c r="K13" s="46">
        <f t="shared" si="0"/>
        <v>37500</v>
      </c>
      <c r="L13" s="34">
        <f t="shared" si="0"/>
        <v>1</v>
      </c>
      <c r="M13" s="46">
        <f t="shared" si="0"/>
        <v>37500</v>
      </c>
      <c r="N13" s="34">
        <f t="shared" si="0"/>
        <v>1</v>
      </c>
      <c r="O13" s="47">
        <f t="shared" si="0"/>
        <v>37500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2" si="1">+G14/E14</f>
        <v>32500</v>
      </c>
      <c r="E14" s="34">
        <f>+[1]ppmp!$E$10</f>
        <v>4</v>
      </c>
      <c r="F14" s="34" t="str">
        <f>+[1]ppmp!$F$10</f>
        <v>LOT</v>
      </c>
      <c r="G14" s="41">
        <v>130000</v>
      </c>
      <c r="H14" s="34">
        <v>1</v>
      </c>
      <c r="I14" s="45">
        <f t="shared" ref="I14:I21" si="2">+G14/E14</f>
        <v>32500</v>
      </c>
      <c r="J14" s="34">
        <f t="shared" si="0"/>
        <v>1</v>
      </c>
      <c r="K14" s="46">
        <f t="shared" si="0"/>
        <v>32500</v>
      </c>
      <c r="L14" s="34">
        <f t="shared" si="0"/>
        <v>1</v>
      </c>
      <c r="M14" s="46">
        <f t="shared" si="0"/>
        <v>32500</v>
      </c>
      <c r="N14" s="34">
        <f t="shared" si="0"/>
        <v>1</v>
      </c>
      <c r="O14" s="47">
        <f t="shared" si="0"/>
        <v>32500</v>
      </c>
    </row>
    <row r="15" spans="1:15" x14ac:dyDescent="0.25">
      <c r="A15" s="26" t="s">
        <v>40</v>
      </c>
      <c r="B15" s="27">
        <v>1.3</v>
      </c>
      <c r="C15" s="33" t="s">
        <v>131</v>
      </c>
      <c r="D15" s="44">
        <f t="shared" si="1"/>
        <v>32500</v>
      </c>
      <c r="E15" s="34">
        <f>+[1]ppmp!$E$10</f>
        <v>4</v>
      </c>
      <c r="F15" s="34" t="str">
        <f>+[1]ppmp!$F$10</f>
        <v>LOT</v>
      </c>
      <c r="G15" s="41">
        <v>130000</v>
      </c>
      <c r="H15" s="34">
        <v>1</v>
      </c>
      <c r="I15" s="45">
        <f t="shared" si="2"/>
        <v>32500</v>
      </c>
      <c r="J15" s="34">
        <f t="shared" si="0"/>
        <v>1</v>
      </c>
      <c r="K15" s="46">
        <f t="shared" si="0"/>
        <v>32500</v>
      </c>
      <c r="L15" s="34">
        <f t="shared" si="0"/>
        <v>1</v>
      </c>
      <c r="M15" s="46">
        <f t="shared" si="0"/>
        <v>32500</v>
      </c>
      <c r="N15" s="34">
        <f t="shared" si="0"/>
        <v>1</v>
      </c>
      <c r="O15" s="47">
        <f t="shared" si="0"/>
        <v>32500</v>
      </c>
    </row>
    <row r="16" spans="1:15" x14ac:dyDescent="0.25">
      <c r="A16" s="25" t="s">
        <v>42</v>
      </c>
      <c r="B16" s="24">
        <v>1.4</v>
      </c>
      <c r="C16" s="24" t="s">
        <v>158</v>
      </c>
      <c r="D16" s="44">
        <f t="shared" si="1"/>
        <v>1250</v>
      </c>
      <c r="E16" s="34">
        <f>+[1]ppmp!$E$10</f>
        <v>4</v>
      </c>
      <c r="F16" s="34" t="str">
        <f>+[1]ppmp!$F$10</f>
        <v>LOT</v>
      </c>
      <c r="G16" s="41">
        <v>5000</v>
      </c>
      <c r="H16" s="34">
        <v>1</v>
      </c>
      <c r="I16" s="45">
        <f t="shared" si="2"/>
        <v>1250</v>
      </c>
      <c r="J16" s="34">
        <f t="shared" si="0"/>
        <v>1</v>
      </c>
      <c r="K16" s="46">
        <f t="shared" si="0"/>
        <v>1250</v>
      </c>
      <c r="L16" s="34">
        <f t="shared" si="0"/>
        <v>1</v>
      </c>
      <c r="M16" s="46">
        <f t="shared" si="0"/>
        <v>1250</v>
      </c>
      <c r="N16" s="34">
        <f t="shared" si="0"/>
        <v>1</v>
      </c>
      <c r="O16" s="47">
        <f t="shared" si="0"/>
        <v>1250</v>
      </c>
    </row>
    <row r="17" spans="1:16" x14ac:dyDescent="0.25">
      <c r="A17" s="25" t="s">
        <v>44</v>
      </c>
      <c r="B17" s="24">
        <v>1.5</v>
      </c>
      <c r="C17" s="24" t="s">
        <v>159</v>
      </c>
      <c r="D17" s="44">
        <f t="shared" si="1"/>
        <v>2500</v>
      </c>
      <c r="E17" s="34">
        <f>+[1]ppmp!$E$10</f>
        <v>4</v>
      </c>
      <c r="F17" s="34" t="str">
        <f>+[1]ppmp!$F$10</f>
        <v>LOT</v>
      </c>
      <c r="G17" s="41">
        <v>10000</v>
      </c>
      <c r="H17" s="34">
        <v>1</v>
      </c>
      <c r="I17" s="45">
        <f t="shared" si="2"/>
        <v>2500</v>
      </c>
      <c r="J17" s="34">
        <f t="shared" si="0"/>
        <v>1</v>
      </c>
      <c r="K17" s="46">
        <f t="shared" si="0"/>
        <v>2500</v>
      </c>
      <c r="L17" s="34">
        <f t="shared" si="0"/>
        <v>1</v>
      </c>
      <c r="M17" s="46">
        <f t="shared" si="0"/>
        <v>2500</v>
      </c>
      <c r="N17" s="34">
        <f t="shared" si="0"/>
        <v>1</v>
      </c>
      <c r="O17" s="47">
        <f t="shared" si="0"/>
        <v>2500</v>
      </c>
    </row>
    <row r="18" spans="1:16" x14ac:dyDescent="0.25">
      <c r="A18" s="28" t="s">
        <v>50</v>
      </c>
      <c r="B18" s="29">
        <v>1.6</v>
      </c>
      <c r="C18" s="29" t="s">
        <v>51</v>
      </c>
      <c r="D18" s="44">
        <f t="shared" si="1"/>
        <v>250</v>
      </c>
      <c r="E18" s="34">
        <f>+[1]ppmp!$E$10</f>
        <v>4</v>
      </c>
      <c r="F18" s="34" t="str">
        <f>+[1]ppmp!$F$10</f>
        <v>LOT</v>
      </c>
      <c r="G18" s="41">
        <v>1000</v>
      </c>
      <c r="H18" s="34">
        <v>1</v>
      </c>
      <c r="I18" s="45">
        <f t="shared" si="2"/>
        <v>250</v>
      </c>
      <c r="J18" s="34">
        <f t="shared" si="0"/>
        <v>1</v>
      </c>
      <c r="K18" s="46">
        <f t="shared" si="0"/>
        <v>250</v>
      </c>
      <c r="L18" s="34">
        <f t="shared" si="0"/>
        <v>1</v>
      </c>
      <c r="M18" s="46">
        <f t="shared" si="0"/>
        <v>250</v>
      </c>
      <c r="N18" s="34">
        <f t="shared" si="0"/>
        <v>1</v>
      </c>
      <c r="O18" s="47">
        <f t="shared" si="0"/>
        <v>250</v>
      </c>
    </row>
    <row r="19" spans="1:16" x14ac:dyDescent="0.25">
      <c r="A19" s="28" t="s">
        <v>52</v>
      </c>
      <c r="B19" s="29">
        <v>1.7</v>
      </c>
      <c r="C19" s="29" t="s">
        <v>53</v>
      </c>
      <c r="D19" s="44">
        <f>+G19/E19</f>
        <v>9000</v>
      </c>
      <c r="E19" s="34">
        <f>+[1]ppmp!$E$10</f>
        <v>4</v>
      </c>
      <c r="F19" s="34" t="str">
        <f>+[1]ppmp!$F$10</f>
        <v>LOT</v>
      </c>
      <c r="G19" s="41">
        <v>36000</v>
      </c>
      <c r="H19" s="34">
        <v>1</v>
      </c>
      <c r="I19" s="45">
        <f t="shared" si="2"/>
        <v>9000</v>
      </c>
      <c r="J19" s="34">
        <f t="shared" si="0"/>
        <v>1</v>
      </c>
      <c r="K19" s="46">
        <f t="shared" si="0"/>
        <v>9000</v>
      </c>
      <c r="L19" s="34">
        <f t="shared" si="0"/>
        <v>1</v>
      </c>
      <c r="M19" s="46">
        <f t="shared" si="0"/>
        <v>9000</v>
      </c>
      <c r="N19" s="34">
        <f t="shared" si="0"/>
        <v>1</v>
      </c>
      <c r="O19" s="47">
        <f t="shared" si="0"/>
        <v>9000</v>
      </c>
    </row>
    <row r="20" spans="1:16" x14ac:dyDescent="0.25">
      <c r="A20" s="25" t="s">
        <v>58</v>
      </c>
      <c r="B20" s="31">
        <v>1.8</v>
      </c>
      <c r="C20" s="24" t="s">
        <v>59</v>
      </c>
      <c r="D20" s="44">
        <f t="shared" si="1"/>
        <v>3750</v>
      </c>
      <c r="E20" s="34">
        <f>+[1]ppmp!$E$10</f>
        <v>4</v>
      </c>
      <c r="F20" s="34" t="str">
        <f>+[1]ppmp!$F$10</f>
        <v>LOT</v>
      </c>
      <c r="G20" s="41">
        <v>15000</v>
      </c>
      <c r="H20" s="34">
        <v>1</v>
      </c>
      <c r="I20" s="45">
        <f t="shared" si="2"/>
        <v>3750</v>
      </c>
      <c r="J20" s="34">
        <f t="shared" si="0"/>
        <v>1</v>
      </c>
      <c r="K20" s="46">
        <f t="shared" si="0"/>
        <v>3750</v>
      </c>
      <c r="L20" s="34">
        <f t="shared" si="0"/>
        <v>1</v>
      </c>
      <c r="M20" s="46">
        <f t="shared" si="0"/>
        <v>3750</v>
      </c>
      <c r="N20" s="34">
        <f t="shared" si="0"/>
        <v>1</v>
      </c>
      <c r="O20" s="47">
        <f t="shared" si="0"/>
        <v>3750</v>
      </c>
    </row>
    <row r="21" spans="1:16" x14ac:dyDescent="0.25">
      <c r="A21" s="25" t="s">
        <v>103</v>
      </c>
      <c r="B21" s="24">
        <v>1.9</v>
      </c>
      <c r="C21" s="24" t="s">
        <v>63</v>
      </c>
      <c r="D21" s="44">
        <f t="shared" si="1"/>
        <v>3750</v>
      </c>
      <c r="E21" s="34">
        <f>+[1]ppmp!$E$10</f>
        <v>4</v>
      </c>
      <c r="F21" s="34" t="str">
        <f>+[1]ppmp!$F$10</f>
        <v>LOT</v>
      </c>
      <c r="G21" s="41">
        <v>15000</v>
      </c>
      <c r="H21" s="34">
        <v>1</v>
      </c>
      <c r="I21" s="45">
        <f t="shared" si="2"/>
        <v>3750</v>
      </c>
      <c r="J21" s="34">
        <f t="shared" si="0"/>
        <v>1</v>
      </c>
      <c r="K21" s="46">
        <f t="shared" si="0"/>
        <v>3750</v>
      </c>
      <c r="L21" s="34">
        <f t="shared" si="0"/>
        <v>1</v>
      </c>
      <c r="M21" s="46">
        <f t="shared" si="0"/>
        <v>3750</v>
      </c>
      <c r="N21" s="34">
        <f t="shared" si="0"/>
        <v>1</v>
      </c>
      <c r="O21" s="47">
        <f t="shared" si="0"/>
        <v>3750</v>
      </c>
    </row>
    <row r="22" spans="1:16" x14ac:dyDescent="0.25">
      <c r="A22" s="28" t="s">
        <v>64</v>
      </c>
      <c r="B22" s="29">
        <v>1.1000000000000001</v>
      </c>
      <c r="C22" s="29" t="s">
        <v>65</v>
      </c>
      <c r="D22" s="44">
        <f t="shared" si="1"/>
        <v>11250</v>
      </c>
      <c r="E22" s="34">
        <f>+[1]ppmp!$E$10</f>
        <v>4</v>
      </c>
      <c r="F22" s="34" t="str">
        <f>+[1]ppmp!$F$10</f>
        <v>LOT</v>
      </c>
      <c r="G22" s="41">
        <v>45000</v>
      </c>
      <c r="H22" s="34">
        <v>1</v>
      </c>
      <c r="I22" s="45">
        <f>+G22/E22</f>
        <v>11250</v>
      </c>
      <c r="J22" s="34">
        <f t="shared" si="0"/>
        <v>1</v>
      </c>
      <c r="K22" s="46">
        <f t="shared" si="0"/>
        <v>11250</v>
      </c>
      <c r="L22" s="34">
        <f t="shared" si="0"/>
        <v>1</v>
      </c>
      <c r="M22" s="46">
        <f t="shared" si="0"/>
        <v>11250</v>
      </c>
      <c r="N22" s="34">
        <f t="shared" si="0"/>
        <v>1</v>
      </c>
      <c r="O22" s="47">
        <f t="shared" si="0"/>
        <v>11250</v>
      </c>
    </row>
    <row r="23" spans="1:16" x14ac:dyDescent="0.25">
      <c r="A23" s="96" t="s">
        <v>66</v>
      </c>
      <c r="B23" s="97"/>
      <c r="C23" s="97"/>
      <c r="D23" s="60"/>
      <c r="E23" s="58"/>
      <c r="F23" s="58"/>
      <c r="G23" s="60">
        <f>SUM(G13:G22)</f>
        <v>537000</v>
      </c>
      <c r="H23" s="58"/>
      <c r="I23" s="60">
        <f>SUM(I13:I22)</f>
        <v>134250</v>
      </c>
      <c r="J23" s="58"/>
      <c r="K23" s="60">
        <f>SUM(K13:K22)</f>
        <v>134250</v>
      </c>
      <c r="L23" s="58"/>
      <c r="M23" s="60">
        <f>SUM(M13:M22)</f>
        <v>134250</v>
      </c>
      <c r="N23" s="58"/>
      <c r="O23" s="60">
        <f>SUM(O13:O22)</f>
        <v>134250</v>
      </c>
    </row>
    <row r="24" spans="1:16" x14ac:dyDescent="0.25">
      <c r="A24" s="98"/>
      <c r="B24" s="99"/>
      <c r="C24" s="9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1:16" x14ac:dyDescent="0.25">
      <c r="A25" s="28"/>
      <c r="B25" s="29" t="s">
        <v>67</v>
      </c>
      <c r="C25" s="45"/>
      <c r="D25" s="44"/>
      <c r="E25" s="45"/>
      <c r="F25" s="45"/>
      <c r="G25" s="48"/>
      <c r="H25" s="45"/>
      <c r="I25" s="45"/>
      <c r="J25" s="45"/>
      <c r="K25" s="45"/>
      <c r="L25" s="45"/>
      <c r="M25" s="45"/>
      <c r="N25" s="45"/>
      <c r="O25" s="49"/>
      <c r="P25" s="43"/>
    </row>
    <row r="26" spans="1:16" x14ac:dyDescent="0.25">
      <c r="A26" s="28" t="s">
        <v>74</v>
      </c>
      <c r="B26" s="29">
        <v>2.5</v>
      </c>
      <c r="C26" s="48" t="s">
        <v>75</v>
      </c>
      <c r="D26" s="45">
        <f t="shared" ref="D26" si="3">+G26/E26</f>
        <v>70000</v>
      </c>
      <c r="E26" s="45">
        <v>1</v>
      </c>
      <c r="F26" s="45" t="s">
        <v>84</v>
      </c>
      <c r="G26" s="45">
        <v>70000</v>
      </c>
      <c r="H26" s="45">
        <v>1</v>
      </c>
      <c r="I26" s="45">
        <v>70000</v>
      </c>
      <c r="J26" s="45"/>
      <c r="K26" s="45"/>
      <c r="L26" s="45"/>
      <c r="M26" s="45"/>
      <c r="N26" s="45"/>
      <c r="O26" s="49"/>
      <c r="P26" s="43"/>
    </row>
    <row r="27" spans="1:16" s="8" customFormat="1" x14ac:dyDescent="0.25">
      <c r="A27" s="35"/>
      <c r="B27" s="36"/>
      <c r="C27" s="52" t="s">
        <v>82</v>
      </c>
      <c r="D27" s="55">
        <f>SUM(D26:D26)</f>
        <v>70000</v>
      </c>
      <c r="E27" s="56"/>
      <c r="F27" s="56"/>
      <c r="G27" s="57">
        <f>SUM(G26:G26)</f>
        <v>70000</v>
      </c>
      <c r="H27" s="57"/>
      <c r="I27" s="57">
        <f>SUM(I26:I26)</f>
        <v>70000</v>
      </c>
      <c r="J27" s="55"/>
      <c r="K27" s="57">
        <f>SUM(K26:K26)</f>
        <v>0</v>
      </c>
      <c r="L27" s="55"/>
      <c r="M27" s="57">
        <f>SUM(M26:M26)</f>
        <v>0</v>
      </c>
      <c r="N27" s="56"/>
      <c r="O27" s="57">
        <f>SUM(O26:O26)</f>
        <v>0</v>
      </c>
      <c r="P27" s="51"/>
    </row>
    <row r="28" spans="1:16" s="8" customFormat="1" ht="14.45" customHeight="1" x14ac:dyDescent="0.25">
      <c r="A28" s="88" t="s">
        <v>85</v>
      </c>
      <c r="B28" s="89"/>
      <c r="C28" s="90"/>
      <c r="D28" s="61"/>
      <c r="E28" s="61"/>
      <c r="F28" s="61"/>
      <c r="G28" s="61">
        <f>G27+G23</f>
        <v>607000</v>
      </c>
      <c r="H28" s="61"/>
      <c r="I28" s="61">
        <f>I27+I23</f>
        <v>204250</v>
      </c>
      <c r="J28" s="61"/>
      <c r="K28" s="61">
        <f>K27+K23</f>
        <v>134250</v>
      </c>
      <c r="L28" s="62"/>
      <c r="M28" s="61">
        <f>M27+M23</f>
        <v>134250</v>
      </c>
      <c r="N28" s="62"/>
      <c r="O28" s="61">
        <f>O27+O23</f>
        <v>134250</v>
      </c>
      <c r="P28" s="51">
        <f>O28+M28+K28+I28</f>
        <v>607000</v>
      </c>
    </row>
    <row r="29" spans="1:16" s="8" customFormat="1" ht="14.45" customHeight="1" x14ac:dyDescent="0.25">
      <c r="C29" s="53"/>
      <c r="D29" s="53"/>
      <c r="E29" s="53"/>
      <c r="F29" s="53"/>
      <c r="G29" s="53"/>
      <c r="H29" s="53"/>
      <c r="I29" s="54"/>
      <c r="J29" s="53"/>
      <c r="K29" s="51"/>
      <c r="L29" s="43"/>
      <c r="M29" s="43"/>
      <c r="N29" s="43"/>
      <c r="O29" s="51"/>
      <c r="P29" s="51"/>
    </row>
    <row r="30" spans="1:16" s="8" customFormat="1" ht="14.45" customHeight="1" x14ac:dyDescent="0.25">
      <c r="C30" s="64" t="s">
        <v>156</v>
      </c>
      <c r="D30" s="53"/>
      <c r="E30" s="53"/>
      <c r="F30" s="53"/>
      <c r="G30" s="53"/>
      <c r="H30" s="53"/>
      <c r="I30" s="54"/>
      <c r="J30" s="53"/>
      <c r="K30" s="51"/>
      <c r="L30" s="43"/>
      <c r="M30" s="43"/>
      <c r="N30" s="43"/>
      <c r="O30" s="51"/>
      <c r="P30" s="51"/>
    </row>
    <row r="31" spans="1:16" s="8" customFormat="1" ht="20.45" customHeight="1" x14ac:dyDescent="0.25">
      <c r="C31" s="63" t="s">
        <v>157</v>
      </c>
      <c r="D31" s="7"/>
      <c r="E31" s="7"/>
      <c r="I31" s="7"/>
      <c r="L31"/>
      <c r="M31"/>
      <c r="N31"/>
    </row>
    <row r="32" spans="1:16" s="8" customFormat="1" x14ac:dyDescent="0.25">
      <c r="C32" s="7"/>
      <c r="D32" s="7"/>
      <c r="E32" s="7"/>
      <c r="I32" s="7"/>
      <c r="L32"/>
      <c r="M32"/>
      <c r="N32"/>
    </row>
    <row r="33" s="8" customFormat="1" x14ac:dyDescent="0.25"/>
  </sheetData>
  <mergeCells count="22">
    <mergeCell ref="A28:C28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3:C24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225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146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25000</v>
      </c>
      <c r="E13" s="34">
        <f>+[1]ppmp!$E$10</f>
        <v>4</v>
      </c>
      <c r="F13" s="34" t="str">
        <f>+[1]ppmp!$F$10</f>
        <v>LOT</v>
      </c>
      <c r="G13" s="41">
        <v>100000</v>
      </c>
      <c r="H13" s="34">
        <v>1</v>
      </c>
      <c r="I13" s="45">
        <f>+G13/E13</f>
        <v>25000</v>
      </c>
      <c r="J13" s="34">
        <f t="shared" ref="J13:O25" si="0">+H13</f>
        <v>1</v>
      </c>
      <c r="K13" s="46">
        <f t="shared" si="0"/>
        <v>25000</v>
      </c>
      <c r="L13" s="34">
        <f t="shared" si="0"/>
        <v>1</v>
      </c>
      <c r="M13" s="46">
        <f t="shared" si="0"/>
        <v>25000</v>
      </c>
      <c r="N13" s="34">
        <f t="shared" si="0"/>
        <v>1</v>
      </c>
      <c r="O13" s="47">
        <f t="shared" si="0"/>
        <v>25000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5" si="1">+G14/E14</f>
        <v>16250</v>
      </c>
      <c r="E14" s="34">
        <f>+[1]ppmp!$E$10</f>
        <v>4</v>
      </c>
      <c r="F14" s="34" t="str">
        <f>+[1]ppmp!$F$10</f>
        <v>LOT</v>
      </c>
      <c r="G14" s="41">
        <v>65000</v>
      </c>
      <c r="H14" s="34">
        <v>1</v>
      </c>
      <c r="I14" s="45">
        <f t="shared" ref="I14:I24" si="2">+G14/E14</f>
        <v>16250</v>
      </c>
      <c r="J14" s="34">
        <f t="shared" si="0"/>
        <v>1</v>
      </c>
      <c r="K14" s="46">
        <f t="shared" si="0"/>
        <v>16250</v>
      </c>
      <c r="L14" s="34">
        <f t="shared" si="0"/>
        <v>1</v>
      </c>
      <c r="M14" s="46">
        <f t="shared" si="0"/>
        <v>16250</v>
      </c>
      <c r="N14" s="34">
        <f t="shared" si="0"/>
        <v>1</v>
      </c>
      <c r="O14" s="47">
        <f t="shared" si="0"/>
        <v>16250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12500</v>
      </c>
      <c r="E15" s="34">
        <f>+[1]ppmp!$E$10</f>
        <v>4</v>
      </c>
      <c r="F15" s="34" t="str">
        <f>+[1]ppmp!$F$10</f>
        <v>LOT</v>
      </c>
      <c r="G15" s="41">
        <v>50000</v>
      </c>
      <c r="H15" s="34">
        <v>1</v>
      </c>
      <c r="I15" s="45">
        <f t="shared" si="2"/>
        <v>12500</v>
      </c>
      <c r="J15" s="34">
        <f t="shared" si="0"/>
        <v>1</v>
      </c>
      <c r="K15" s="46">
        <f t="shared" si="0"/>
        <v>12500</v>
      </c>
      <c r="L15" s="34">
        <f t="shared" si="0"/>
        <v>1</v>
      </c>
      <c r="M15" s="46">
        <f t="shared" si="0"/>
        <v>12500</v>
      </c>
      <c r="N15" s="34">
        <f t="shared" si="0"/>
        <v>1</v>
      </c>
      <c r="O15" s="47">
        <f t="shared" si="0"/>
        <v>12500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17500</v>
      </c>
      <c r="E16" s="34">
        <f>+[1]ppmp!$E$10</f>
        <v>4</v>
      </c>
      <c r="F16" s="34" t="str">
        <f>+[1]ppmp!$F$10</f>
        <v>LOT</v>
      </c>
      <c r="G16" s="41">
        <v>70000</v>
      </c>
      <c r="H16" s="34">
        <v>1</v>
      </c>
      <c r="I16" s="45">
        <f t="shared" si="2"/>
        <v>17500</v>
      </c>
      <c r="J16" s="34">
        <f t="shared" si="0"/>
        <v>1</v>
      </c>
      <c r="K16" s="46">
        <f t="shared" si="0"/>
        <v>17500</v>
      </c>
      <c r="L16" s="34">
        <f t="shared" si="0"/>
        <v>1</v>
      </c>
      <c r="M16" s="46">
        <f t="shared" si="0"/>
        <v>17500</v>
      </c>
      <c r="N16" s="34">
        <f t="shared" si="0"/>
        <v>1</v>
      </c>
      <c r="O16" s="47">
        <f t="shared" si="0"/>
        <v>17500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30000</v>
      </c>
      <c r="E17" s="34">
        <f>+[1]ppmp!$E$10</f>
        <v>4</v>
      </c>
      <c r="F17" s="34" t="str">
        <f>+[1]ppmp!$F$10</f>
        <v>LOT</v>
      </c>
      <c r="G17" s="41">
        <v>120000</v>
      </c>
      <c r="H17" s="34">
        <v>1</v>
      </c>
      <c r="I17" s="45">
        <f t="shared" si="2"/>
        <v>30000</v>
      </c>
      <c r="J17" s="34">
        <f t="shared" si="0"/>
        <v>1</v>
      </c>
      <c r="K17" s="46">
        <f t="shared" si="0"/>
        <v>30000</v>
      </c>
      <c r="L17" s="34">
        <f t="shared" si="0"/>
        <v>1</v>
      </c>
      <c r="M17" s="46">
        <f t="shared" si="0"/>
        <v>30000</v>
      </c>
      <c r="N17" s="34">
        <f t="shared" si="0"/>
        <v>1</v>
      </c>
      <c r="O17" s="47">
        <f t="shared" si="0"/>
        <v>30000</v>
      </c>
    </row>
    <row r="18" spans="1:16" x14ac:dyDescent="0.25">
      <c r="A18" s="28" t="s">
        <v>52</v>
      </c>
      <c r="B18" s="29">
        <v>1.6</v>
      </c>
      <c r="C18" s="29" t="s">
        <v>53</v>
      </c>
      <c r="D18" s="44">
        <f t="shared" si="1"/>
        <v>9000</v>
      </c>
      <c r="E18" s="34">
        <f>+[1]ppmp!$E$10</f>
        <v>4</v>
      </c>
      <c r="F18" s="34" t="str">
        <f>+[1]ppmp!$F$10</f>
        <v>LOT</v>
      </c>
      <c r="G18" s="41">
        <v>36000</v>
      </c>
      <c r="H18" s="34">
        <v>1</v>
      </c>
      <c r="I18" s="45">
        <f t="shared" si="2"/>
        <v>9000</v>
      </c>
      <c r="J18" s="34">
        <f t="shared" si="0"/>
        <v>1</v>
      </c>
      <c r="K18" s="46">
        <f t="shared" si="0"/>
        <v>9000</v>
      </c>
      <c r="L18" s="34">
        <f t="shared" si="0"/>
        <v>1</v>
      </c>
      <c r="M18" s="46">
        <f t="shared" si="0"/>
        <v>9000</v>
      </c>
      <c r="N18" s="34">
        <f t="shared" si="0"/>
        <v>1</v>
      </c>
      <c r="O18" s="47">
        <f t="shared" si="0"/>
        <v>9000</v>
      </c>
    </row>
    <row r="19" spans="1:16" x14ac:dyDescent="0.25">
      <c r="A19" s="25" t="s">
        <v>58</v>
      </c>
      <c r="B19" s="31">
        <v>1.7</v>
      </c>
      <c r="C19" s="24" t="s">
        <v>59</v>
      </c>
      <c r="D19" s="44">
        <f>+G19/E19</f>
        <v>2500</v>
      </c>
      <c r="E19" s="34">
        <f>+[1]ppmp!$E$10</f>
        <v>4</v>
      </c>
      <c r="F19" s="34" t="str">
        <f>+[1]ppmp!$F$10</f>
        <v>LOT</v>
      </c>
      <c r="G19" s="41">
        <v>10000</v>
      </c>
      <c r="H19" s="34">
        <v>1</v>
      </c>
      <c r="I19" s="45">
        <f t="shared" si="2"/>
        <v>2500</v>
      </c>
      <c r="J19" s="34">
        <f t="shared" si="0"/>
        <v>1</v>
      </c>
      <c r="K19" s="46">
        <f t="shared" si="0"/>
        <v>2500</v>
      </c>
      <c r="L19" s="34">
        <f t="shared" si="0"/>
        <v>1</v>
      </c>
      <c r="M19" s="46">
        <f t="shared" si="0"/>
        <v>2500</v>
      </c>
      <c r="N19" s="34">
        <f t="shared" si="0"/>
        <v>1</v>
      </c>
      <c r="O19" s="47">
        <f t="shared" si="0"/>
        <v>2500</v>
      </c>
    </row>
    <row r="20" spans="1:16" x14ac:dyDescent="0.25">
      <c r="A20" s="25" t="s">
        <v>60</v>
      </c>
      <c r="B20" s="24">
        <v>1.8</v>
      </c>
      <c r="C20" s="24" t="s">
        <v>62</v>
      </c>
      <c r="D20" s="44">
        <f t="shared" si="1"/>
        <v>12500</v>
      </c>
      <c r="E20" s="34">
        <f>+[1]ppmp!$E$10</f>
        <v>4</v>
      </c>
      <c r="F20" s="34" t="str">
        <f>+[1]ppmp!$F$10</f>
        <v>LOT</v>
      </c>
      <c r="G20" s="41">
        <v>50000</v>
      </c>
      <c r="H20" s="34">
        <v>1</v>
      </c>
      <c r="I20" s="45">
        <f t="shared" si="2"/>
        <v>12500</v>
      </c>
      <c r="J20" s="34">
        <f t="shared" si="0"/>
        <v>1</v>
      </c>
      <c r="K20" s="46">
        <f t="shared" si="0"/>
        <v>12500</v>
      </c>
      <c r="L20" s="34">
        <f t="shared" si="0"/>
        <v>1</v>
      </c>
      <c r="M20" s="46">
        <f t="shared" si="0"/>
        <v>12500</v>
      </c>
      <c r="N20" s="34">
        <f t="shared" si="0"/>
        <v>1</v>
      </c>
      <c r="O20" s="47">
        <f t="shared" si="0"/>
        <v>12500</v>
      </c>
    </row>
    <row r="21" spans="1:16" x14ac:dyDescent="0.25">
      <c r="A21" s="25" t="s">
        <v>60</v>
      </c>
      <c r="B21" s="24">
        <v>1.9</v>
      </c>
      <c r="C21" s="24" t="s">
        <v>61</v>
      </c>
      <c r="D21" s="44">
        <f t="shared" si="1"/>
        <v>2500</v>
      </c>
      <c r="E21" s="34">
        <f>+[1]ppmp!$E$10</f>
        <v>4</v>
      </c>
      <c r="F21" s="34" t="str">
        <f>+[1]ppmp!$F$10</f>
        <v>LOT</v>
      </c>
      <c r="G21" s="41">
        <v>10000</v>
      </c>
      <c r="H21" s="34">
        <v>1</v>
      </c>
      <c r="I21" s="45">
        <f t="shared" si="2"/>
        <v>2500</v>
      </c>
      <c r="J21" s="34">
        <f t="shared" si="0"/>
        <v>1</v>
      </c>
      <c r="K21" s="46">
        <f t="shared" si="0"/>
        <v>2500</v>
      </c>
      <c r="L21" s="34">
        <f t="shared" si="0"/>
        <v>1</v>
      </c>
      <c r="M21" s="46">
        <f t="shared" si="0"/>
        <v>2500</v>
      </c>
      <c r="N21" s="34">
        <f t="shared" si="0"/>
        <v>1</v>
      </c>
      <c r="O21" s="47">
        <f t="shared" si="0"/>
        <v>2500</v>
      </c>
    </row>
    <row r="22" spans="1:16" x14ac:dyDescent="0.25">
      <c r="A22" s="28" t="s">
        <v>150</v>
      </c>
      <c r="B22" s="29">
        <v>1.1000000000000001</v>
      </c>
      <c r="C22" s="29" t="s">
        <v>149</v>
      </c>
      <c r="D22" s="44">
        <f t="shared" si="1"/>
        <v>37500</v>
      </c>
      <c r="E22" s="34">
        <f>+[1]ppmp!$E$10</f>
        <v>4</v>
      </c>
      <c r="F22" s="34" t="str">
        <f>+[1]ppmp!$F$10</f>
        <v>LOT</v>
      </c>
      <c r="G22" s="41">
        <v>150000</v>
      </c>
      <c r="H22" s="34">
        <v>1</v>
      </c>
      <c r="I22" s="45">
        <f t="shared" si="2"/>
        <v>37500</v>
      </c>
      <c r="J22" s="34">
        <f t="shared" si="0"/>
        <v>1</v>
      </c>
      <c r="K22" s="46">
        <f t="shared" si="0"/>
        <v>37500</v>
      </c>
      <c r="L22" s="34">
        <f t="shared" si="0"/>
        <v>1</v>
      </c>
      <c r="M22" s="46">
        <f t="shared" si="0"/>
        <v>37500</v>
      </c>
      <c r="N22" s="34">
        <f t="shared" si="0"/>
        <v>1</v>
      </c>
      <c r="O22" s="47">
        <f t="shared" si="0"/>
        <v>37500</v>
      </c>
    </row>
    <row r="23" spans="1:16" x14ac:dyDescent="0.25">
      <c r="A23" s="28" t="s">
        <v>103</v>
      </c>
      <c r="B23" s="30">
        <v>1.1100000000000001</v>
      </c>
      <c r="C23" s="29" t="s">
        <v>151</v>
      </c>
      <c r="D23" s="44">
        <f t="shared" si="1"/>
        <v>125000</v>
      </c>
      <c r="E23" s="34">
        <f>+[1]ppmp!$E$10</f>
        <v>4</v>
      </c>
      <c r="F23" s="34" t="str">
        <f>+[1]ppmp!$F$10</f>
        <v>LOT</v>
      </c>
      <c r="G23" s="41">
        <v>500000</v>
      </c>
      <c r="H23" s="34">
        <v>1</v>
      </c>
      <c r="I23" s="45">
        <f t="shared" si="2"/>
        <v>125000</v>
      </c>
      <c r="J23" s="34">
        <f t="shared" si="0"/>
        <v>1</v>
      </c>
      <c r="K23" s="46">
        <f t="shared" si="0"/>
        <v>125000</v>
      </c>
      <c r="L23" s="34">
        <f t="shared" si="0"/>
        <v>1</v>
      </c>
      <c r="M23" s="46">
        <f t="shared" si="0"/>
        <v>125000</v>
      </c>
      <c r="N23" s="34">
        <f t="shared" si="0"/>
        <v>1</v>
      </c>
      <c r="O23" s="47">
        <f t="shared" si="0"/>
        <v>125000</v>
      </c>
    </row>
    <row r="24" spans="1:16" x14ac:dyDescent="0.25">
      <c r="A24" s="25" t="s">
        <v>103</v>
      </c>
      <c r="B24" s="24">
        <v>1.1200000000000001</v>
      </c>
      <c r="C24" s="24" t="s">
        <v>63</v>
      </c>
      <c r="D24" s="44">
        <f t="shared" si="1"/>
        <v>3750</v>
      </c>
      <c r="E24" s="34">
        <f>+[1]ppmp!$E$10</f>
        <v>4</v>
      </c>
      <c r="F24" s="34" t="str">
        <f>+[1]ppmp!$F$10</f>
        <v>LOT</v>
      </c>
      <c r="G24" s="41">
        <v>15000</v>
      </c>
      <c r="H24" s="34">
        <v>1</v>
      </c>
      <c r="I24" s="45">
        <f t="shared" si="2"/>
        <v>3750</v>
      </c>
      <c r="J24" s="34">
        <f t="shared" si="0"/>
        <v>1</v>
      </c>
      <c r="K24" s="46">
        <f t="shared" si="0"/>
        <v>3750</v>
      </c>
      <c r="L24" s="34">
        <f t="shared" si="0"/>
        <v>1</v>
      </c>
      <c r="M24" s="46">
        <f t="shared" si="0"/>
        <v>3750</v>
      </c>
      <c r="N24" s="34">
        <f t="shared" si="0"/>
        <v>1</v>
      </c>
      <c r="O24" s="47">
        <f t="shared" si="0"/>
        <v>3750</v>
      </c>
    </row>
    <row r="25" spans="1:16" x14ac:dyDescent="0.25">
      <c r="A25" s="28" t="s">
        <v>64</v>
      </c>
      <c r="B25" s="29">
        <v>1.1299999999999999</v>
      </c>
      <c r="C25" s="29" t="s">
        <v>65</v>
      </c>
      <c r="D25" s="44">
        <f t="shared" si="1"/>
        <v>5000</v>
      </c>
      <c r="E25" s="34">
        <f>+[1]ppmp!$E$10</f>
        <v>4</v>
      </c>
      <c r="F25" s="34" t="str">
        <f>+[1]ppmp!$F$10</f>
        <v>LOT</v>
      </c>
      <c r="G25" s="41">
        <v>20000</v>
      </c>
      <c r="H25" s="34">
        <v>1</v>
      </c>
      <c r="I25" s="45">
        <f>+G25/E25</f>
        <v>5000</v>
      </c>
      <c r="J25" s="34">
        <f t="shared" si="0"/>
        <v>1</v>
      </c>
      <c r="K25" s="46">
        <f t="shared" si="0"/>
        <v>5000</v>
      </c>
      <c r="L25" s="34">
        <f t="shared" si="0"/>
        <v>1</v>
      </c>
      <c r="M25" s="46">
        <f t="shared" si="0"/>
        <v>5000</v>
      </c>
      <c r="N25" s="34">
        <f t="shared" si="0"/>
        <v>1</v>
      </c>
      <c r="O25" s="47">
        <f t="shared" si="0"/>
        <v>5000</v>
      </c>
    </row>
    <row r="26" spans="1:16" x14ac:dyDescent="0.25">
      <c r="A26" s="96" t="s">
        <v>66</v>
      </c>
      <c r="B26" s="97"/>
      <c r="C26" s="97"/>
      <c r="D26" s="60"/>
      <c r="E26" s="58"/>
      <c r="F26" s="58"/>
      <c r="G26" s="60">
        <f>SUM(G13:G25)</f>
        <v>1196000</v>
      </c>
      <c r="H26" s="58"/>
      <c r="I26" s="60">
        <f>SUM(I13:I25)</f>
        <v>299000</v>
      </c>
      <c r="J26" s="58"/>
      <c r="K26" s="60">
        <f>SUM(K13:K25)</f>
        <v>299000</v>
      </c>
      <c r="L26" s="58"/>
      <c r="M26" s="60">
        <f>SUM(M13:M25)</f>
        <v>299000</v>
      </c>
      <c r="N26" s="58"/>
      <c r="O26" s="60">
        <f>SUM(O13:O25)</f>
        <v>299000</v>
      </c>
    </row>
    <row r="27" spans="1:16" x14ac:dyDescent="0.25">
      <c r="A27" s="98"/>
      <c r="B27" s="99"/>
      <c r="C27" s="9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x14ac:dyDescent="0.25">
      <c r="A29" s="28" t="s">
        <v>68</v>
      </c>
      <c r="B29" s="29">
        <v>2.1</v>
      </c>
      <c r="C29" s="48" t="s">
        <v>152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70</v>
      </c>
      <c r="B30" s="29">
        <v>2.2000000000000002</v>
      </c>
      <c r="C30" s="48" t="s">
        <v>153</v>
      </c>
      <c r="D30" s="45">
        <v>10000</v>
      </c>
      <c r="E30" s="45">
        <v>1</v>
      </c>
      <c r="F30" s="45" t="s">
        <v>83</v>
      </c>
      <c r="G30" s="45">
        <v>40000</v>
      </c>
      <c r="H30" s="45"/>
      <c r="I30" s="45"/>
      <c r="J30" s="45">
        <v>1</v>
      </c>
      <c r="K30" s="45">
        <v>40000</v>
      </c>
      <c r="L30" s="45"/>
      <c r="M30" s="45"/>
      <c r="N30" s="45"/>
      <c r="O30" s="49"/>
      <c r="P30" s="43"/>
    </row>
    <row r="31" spans="1:16" x14ac:dyDescent="0.25">
      <c r="A31" s="28" t="s">
        <v>72</v>
      </c>
      <c r="B31" s="29">
        <v>2.4</v>
      </c>
      <c r="C31" s="48" t="s">
        <v>154</v>
      </c>
      <c r="D31" s="45">
        <f t="shared" ref="D31:D32" si="3">+G31/E31</f>
        <v>30000</v>
      </c>
      <c r="E31" s="45">
        <v>1</v>
      </c>
      <c r="F31" s="45" t="str">
        <f>+[1]ppmp!$F$30</f>
        <v>lot</v>
      </c>
      <c r="G31" s="45">
        <v>30000</v>
      </c>
      <c r="H31" s="45"/>
      <c r="I31" s="45"/>
      <c r="J31" s="45"/>
      <c r="K31" s="45">
        <v>30000</v>
      </c>
      <c r="L31" s="45">
        <v>1</v>
      </c>
      <c r="M31" s="45"/>
      <c r="N31" s="45"/>
      <c r="O31" s="49"/>
      <c r="P31" s="43"/>
    </row>
    <row r="32" spans="1:16" x14ac:dyDescent="0.25">
      <c r="A32" s="28" t="s">
        <v>78</v>
      </c>
      <c r="B32" s="29">
        <v>2.7</v>
      </c>
      <c r="C32" s="50" t="s">
        <v>79</v>
      </c>
      <c r="D32" s="45">
        <f t="shared" si="3"/>
        <v>70000</v>
      </c>
      <c r="E32" s="45">
        <v>1</v>
      </c>
      <c r="F32" s="45" t="s">
        <v>84</v>
      </c>
      <c r="G32" s="45">
        <v>70000</v>
      </c>
      <c r="H32" s="45"/>
      <c r="I32" s="45"/>
      <c r="J32" s="45"/>
      <c r="K32" s="45"/>
      <c r="L32" s="45">
        <v>1</v>
      </c>
      <c r="M32" s="45">
        <v>50000</v>
      </c>
      <c r="N32" s="45"/>
      <c r="O32" s="49">
        <v>20000</v>
      </c>
      <c r="P32" s="43"/>
    </row>
    <row r="33" spans="1:16" s="8" customFormat="1" x14ac:dyDescent="0.25">
      <c r="A33" s="35"/>
      <c r="B33" s="36"/>
      <c r="C33" s="52" t="s">
        <v>82</v>
      </c>
      <c r="D33" s="55">
        <f>SUM(D29:D32)</f>
        <v>110000</v>
      </c>
      <c r="E33" s="56"/>
      <c r="F33" s="56"/>
      <c r="G33" s="57">
        <f>SUM(G29:G32)</f>
        <v>140000</v>
      </c>
      <c r="H33" s="57"/>
      <c r="I33" s="57">
        <f>SUM(I29:I32)</f>
        <v>0</v>
      </c>
      <c r="J33" s="55"/>
      <c r="K33" s="57">
        <f>SUM(K29:K32)</f>
        <v>70000</v>
      </c>
      <c r="L33" s="55"/>
      <c r="M33" s="57">
        <f>SUM(M29:M32)</f>
        <v>50000</v>
      </c>
      <c r="N33" s="56"/>
      <c r="O33" s="57">
        <f>SUM(O29:O32)</f>
        <v>20000</v>
      </c>
      <c r="P33" s="51"/>
    </row>
    <row r="34" spans="1:16" s="8" customFormat="1" ht="14.45" customHeight="1" x14ac:dyDescent="0.25">
      <c r="A34" s="88" t="s">
        <v>85</v>
      </c>
      <c r="B34" s="89"/>
      <c r="C34" s="90"/>
      <c r="D34" s="61"/>
      <c r="E34" s="61"/>
      <c r="F34" s="61"/>
      <c r="G34" s="61">
        <f>G33+G26</f>
        <v>1336000</v>
      </c>
      <c r="H34" s="61"/>
      <c r="I34" s="61">
        <f>I33+I26</f>
        <v>299000</v>
      </c>
      <c r="J34" s="61"/>
      <c r="K34" s="61">
        <f>K33+K26</f>
        <v>369000</v>
      </c>
      <c r="L34" s="62"/>
      <c r="M34" s="61">
        <f>M33+M26</f>
        <v>349000</v>
      </c>
      <c r="N34" s="62"/>
      <c r="O34" s="61">
        <f>O33+O26</f>
        <v>319000</v>
      </c>
      <c r="P34" s="51">
        <f>O34+M34+K34+I34</f>
        <v>1336000</v>
      </c>
    </row>
    <row r="35" spans="1:16" s="8" customFormat="1" ht="14.45" customHeight="1" x14ac:dyDescent="0.25">
      <c r="C35" s="53"/>
      <c r="D35" s="53"/>
      <c r="E35" s="53"/>
      <c r="F35" s="53"/>
      <c r="G35" s="53"/>
      <c r="H35" s="53"/>
      <c r="I35" s="54"/>
      <c r="J35" s="53"/>
      <c r="K35" s="51"/>
      <c r="L35" s="43"/>
      <c r="M35" s="43"/>
      <c r="N35" s="43"/>
      <c r="O35" s="51"/>
      <c r="P35" s="51"/>
    </row>
    <row r="36" spans="1:16" s="8" customFormat="1" ht="14.45" customHeight="1" x14ac:dyDescent="0.25">
      <c r="C36" s="64" t="s">
        <v>147</v>
      </c>
      <c r="D36" s="53"/>
      <c r="E36" s="53"/>
      <c r="F36" s="53"/>
      <c r="G36" s="53"/>
      <c r="H36" s="53"/>
      <c r="I36" s="54"/>
      <c r="J36" s="53"/>
      <c r="K36" s="51"/>
      <c r="L36" s="43"/>
      <c r="M36" s="43"/>
      <c r="N36" s="43"/>
      <c r="O36" s="51"/>
      <c r="P36" s="51"/>
    </row>
    <row r="37" spans="1:16" s="8" customFormat="1" ht="20.45" customHeight="1" x14ac:dyDescent="0.25">
      <c r="C37" s="63" t="s">
        <v>148</v>
      </c>
      <c r="D37" s="7"/>
      <c r="E37" s="7"/>
      <c r="I37" s="7"/>
      <c r="L37"/>
      <c r="M37"/>
      <c r="N37"/>
    </row>
    <row r="38" spans="1:16" s="8" customFormat="1" x14ac:dyDescent="0.25">
      <c r="C38" s="7"/>
      <c r="D38" s="7"/>
      <c r="E38" s="7"/>
      <c r="I38" s="7"/>
      <c r="L38"/>
      <c r="M38"/>
      <c r="N38"/>
    </row>
    <row r="39" spans="1:16" s="8" customFormat="1" x14ac:dyDescent="0.25"/>
  </sheetData>
  <mergeCells count="22">
    <mergeCell ref="A34:C34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6:C27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224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136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50000</v>
      </c>
      <c r="E13" s="34">
        <f>+[1]ppmp!$E$10</f>
        <v>4</v>
      </c>
      <c r="F13" s="34" t="str">
        <f>+[1]ppmp!$F$10</f>
        <v>LOT</v>
      </c>
      <c r="G13" s="41">
        <v>200000</v>
      </c>
      <c r="H13" s="34">
        <v>1</v>
      </c>
      <c r="I13" s="45">
        <f>+G13/E13</f>
        <v>50000</v>
      </c>
      <c r="J13" s="34">
        <f t="shared" ref="J13:O26" si="0">+H13</f>
        <v>1</v>
      </c>
      <c r="K13" s="46">
        <f t="shared" si="0"/>
        <v>50000</v>
      </c>
      <c r="L13" s="34">
        <f t="shared" si="0"/>
        <v>1</v>
      </c>
      <c r="M13" s="46">
        <f t="shared" si="0"/>
        <v>50000</v>
      </c>
      <c r="N13" s="34">
        <f t="shared" si="0"/>
        <v>1</v>
      </c>
      <c r="O13" s="47">
        <f t="shared" si="0"/>
        <v>50000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6" si="1">+G14/E14</f>
        <v>35000</v>
      </c>
      <c r="E14" s="34">
        <f>+[1]ppmp!$E$10</f>
        <v>4</v>
      </c>
      <c r="F14" s="34" t="str">
        <f>+[1]ppmp!$F$10</f>
        <v>LOT</v>
      </c>
      <c r="G14" s="41">
        <v>140000</v>
      </c>
      <c r="H14" s="34">
        <v>1</v>
      </c>
      <c r="I14" s="45">
        <f t="shared" ref="I14:I25" si="2">+G14/E14</f>
        <v>35000</v>
      </c>
      <c r="J14" s="34">
        <f t="shared" si="0"/>
        <v>1</v>
      </c>
      <c r="K14" s="46">
        <f t="shared" si="0"/>
        <v>35000</v>
      </c>
      <c r="L14" s="34">
        <f t="shared" si="0"/>
        <v>1</v>
      </c>
      <c r="M14" s="46">
        <f t="shared" si="0"/>
        <v>35000</v>
      </c>
      <c r="N14" s="34">
        <f t="shared" si="0"/>
        <v>1</v>
      </c>
      <c r="O14" s="47">
        <f t="shared" si="0"/>
        <v>35000</v>
      </c>
    </row>
    <row r="15" spans="1:15" x14ac:dyDescent="0.25">
      <c r="A15" s="26" t="s">
        <v>40</v>
      </c>
      <c r="B15" s="27">
        <v>1.3</v>
      </c>
      <c r="C15" s="33" t="s">
        <v>131</v>
      </c>
      <c r="D15" s="44">
        <f t="shared" si="1"/>
        <v>30000</v>
      </c>
      <c r="E15" s="34">
        <f>+[1]ppmp!$E$10</f>
        <v>4</v>
      </c>
      <c r="F15" s="34" t="str">
        <f>+[1]ppmp!$F$10</f>
        <v>LOT</v>
      </c>
      <c r="G15" s="41">
        <v>120000</v>
      </c>
      <c r="H15" s="34">
        <v>1</v>
      </c>
      <c r="I15" s="45">
        <f t="shared" si="2"/>
        <v>30000</v>
      </c>
      <c r="J15" s="34">
        <f t="shared" si="0"/>
        <v>1</v>
      </c>
      <c r="K15" s="46">
        <f t="shared" si="0"/>
        <v>30000</v>
      </c>
      <c r="L15" s="34">
        <f t="shared" si="0"/>
        <v>1</v>
      </c>
      <c r="M15" s="46">
        <f t="shared" si="0"/>
        <v>30000</v>
      </c>
      <c r="N15" s="34">
        <f t="shared" si="0"/>
        <v>1</v>
      </c>
      <c r="O15" s="47">
        <f t="shared" si="0"/>
        <v>30000</v>
      </c>
    </row>
    <row r="16" spans="1:15" x14ac:dyDescent="0.25">
      <c r="A16" s="25" t="s">
        <v>140</v>
      </c>
      <c r="B16" s="24">
        <v>1.4</v>
      </c>
      <c r="C16" s="24" t="s">
        <v>139</v>
      </c>
      <c r="D16" s="44">
        <f t="shared" si="1"/>
        <v>50000</v>
      </c>
      <c r="E16" s="34">
        <f>+[1]ppmp!$E$10</f>
        <v>4</v>
      </c>
      <c r="F16" s="34" t="str">
        <f>+[1]ppmp!$F$10</f>
        <v>LOT</v>
      </c>
      <c r="G16" s="41">
        <v>200000</v>
      </c>
      <c r="H16" s="34">
        <v>1</v>
      </c>
      <c r="I16" s="45">
        <f t="shared" si="2"/>
        <v>50000</v>
      </c>
      <c r="J16" s="34">
        <f t="shared" si="0"/>
        <v>1</v>
      </c>
      <c r="K16" s="46">
        <f t="shared" si="0"/>
        <v>50000</v>
      </c>
      <c r="L16" s="34">
        <f t="shared" si="0"/>
        <v>1</v>
      </c>
      <c r="M16" s="46">
        <f t="shared" si="0"/>
        <v>50000</v>
      </c>
      <c r="N16" s="34">
        <f t="shared" si="0"/>
        <v>1</v>
      </c>
      <c r="O16" s="47">
        <f t="shared" si="0"/>
        <v>50000</v>
      </c>
    </row>
    <row r="17" spans="1:16" x14ac:dyDescent="0.25">
      <c r="A17" s="25" t="s">
        <v>42</v>
      </c>
      <c r="B17" s="24">
        <v>1.4</v>
      </c>
      <c r="C17" s="24" t="s">
        <v>132</v>
      </c>
      <c r="D17" s="44">
        <f t="shared" si="1"/>
        <v>37500</v>
      </c>
      <c r="E17" s="34">
        <f>+[1]ppmp!$E$10</f>
        <v>4</v>
      </c>
      <c r="F17" s="34" t="str">
        <f>+[1]ppmp!$F$10</f>
        <v>LOT</v>
      </c>
      <c r="G17" s="41">
        <v>150000</v>
      </c>
      <c r="H17" s="34">
        <v>1</v>
      </c>
      <c r="I17" s="45">
        <f t="shared" si="2"/>
        <v>37500</v>
      </c>
      <c r="J17" s="34">
        <f t="shared" si="0"/>
        <v>1</v>
      </c>
      <c r="K17" s="46">
        <f t="shared" si="0"/>
        <v>37500</v>
      </c>
      <c r="L17" s="34">
        <f t="shared" si="0"/>
        <v>1</v>
      </c>
      <c r="M17" s="46">
        <f t="shared" si="0"/>
        <v>37500</v>
      </c>
      <c r="N17" s="34">
        <f t="shared" si="0"/>
        <v>1</v>
      </c>
      <c r="O17" s="47">
        <f t="shared" si="0"/>
        <v>37500</v>
      </c>
    </row>
    <row r="18" spans="1:16" x14ac:dyDescent="0.25">
      <c r="A18" s="25" t="s">
        <v>44</v>
      </c>
      <c r="B18" s="24">
        <v>1.5</v>
      </c>
      <c r="C18" s="24" t="s">
        <v>133</v>
      </c>
      <c r="D18" s="44">
        <f t="shared" si="1"/>
        <v>17500</v>
      </c>
      <c r="E18" s="34">
        <f>+[1]ppmp!$E$10</f>
        <v>4</v>
      </c>
      <c r="F18" s="34" t="str">
        <f>+[1]ppmp!$F$10</f>
        <v>LOT</v>
      </c>
      <c r="G18" s="41">
        <v>70000</v>
      </c>
      <c r="H18" s="34">
        <v>1</v>
      </c>
      <c r="I18" s="45">
        <f t="shared" si="2"/>
        <v>17500</v>
      </c>
      <c r="J18" s="34">
        <f t="shared" si="0"/>
        <v>1</v>
      </c>
      <c r="K18" s="46">
        <f t="shared" si="0"/>
        <v>17500</v>
      </c>
      <c r="L18" s="34">
        <f t="shared" si="0"/>
        <v>1</v>
      </c>
      <c r="M18" s="46">
        <f t="shared" si="0"/>
        <v>17500</v>
      </c>
      <c r="N18" s="34">
        <f t="shared" si="0"/>
        <v>1</v>
      </c>
      <c r="O18" s="47">
        <f t="shared" si="0"/>
        <v>17500</v>
      </c>
    </row>
    <row r="19" spans="1:16" x14ac:dyDescent="0.25">
      <c r="A19" s="28" t="s">
        <v>50</v>
      </c>
      <c r="B19" s="29">
        <v>1.8</v>
      </c>
      <c r="C19" s="29" t="s">
        <v>51</v>
      </c>
      <c r="D19" s="44">
        <f>+G19/E19</f>
        <v>500</v>
      </c>
      <c r="E19" s="34">
        <f>+[1]ppmp!$E$10</f>
        <v>4</v>
      </c>
      <c r="F19" s="34" t="str">
        <f>+[1]ppmp!$F$10</f>
        <v>LOT</v>
      </c>
      <c r="G19" s="41">
        <v>2000</v>
      </c>
      <c r="H19" s="34">
        <v>1</v>
      </c>
      <c r="I19" s="45">
        <f t="shared" si="2"/>
        <v>500</v>
      </c>
      <c r="J19" s="34">
        <f t="shared" si="0"/>
        <v>1</v>
      </c>
      <c r="K19" s="46">
        <f t="shared" si="0"/>
        <v>500</v>
      </c>
      <c r="L19" s="34">
        <f t="shared" si="0"/>
        <v>1</v>
      </c>
      <c r="M19" s="46">
        <f t="shared" si="0"/>
        <v>500</v>
      </c>
      <c r="N19" s="34">
        <f t="shared" si="0"/>
        <v>1</v>
      </c>
      <c r="O19" s="47">
        <f t="shared" si="0"/>
        <v>500</v>
      </c>
    </row>
    <row r="20" spans="1:16" x14ac:dyDescent="0.25">
      <c r="A20" s="28" t="s">
        <v>52</v>
      </c>
      <c r="B20" s="29">
        <v>1.9</v>
      </c>
      <c r="C20" s="29" t="s">
        <v>53</v>
      </c>
      <c r="D20" s="44">
        <f t="shared" si="1"/>
        <v>9000</v>
      </c>
      <c r="E20" s="34">
        <f>+[1]ppmp!$E$10</f>
        <v>4</v>
      </c>
      <c r="F20" s="34" t="str">
        <f>+[1]ppmp!$F$10</f>
        <v>LOT</v>
      </c>
      <c r="G20" s="41">
        <v>36000</v>
      </c>
      <c r="H20" s="34">
        <v>1</v>
      </c>
      <c r="I20" s="45">
        <f t="shared" si="2"/>
        <v>9000</v>
      </c>
      <c r="J20" s="34">
        <f t="shared" si="0"/>
        <v>1</v>
      </c>
      <c r="K20" s="46">
        <f t="shared" si="0"/>
        <v>9000</v>
      </c>
      <c r="L20" s="34">
        <f t="shared" si="0"/>
        <v>1</v>
      </c>
      <c r="M20" s="46">
        <f t="shared" si="0"/>
        <v>9000</v>
      </c>
      <c r="N20" s="34">
        <f t="shared" si="0"/>
        <v>1</v>
      </c>
      <c r="O20" s="47">
        <f t="shared" si="0"/>
        <v>9000</v>
      </c>
    </row>
    <row r="21" spans="1:16" x14ac:dyDescent="0.25">
      <c r="A21" s="25" t="s">
        <v>58</v>
      </c>
      <c r="B21" s="31">
        <v>1.1200000000000001</v>
      </c>
      <c r="C21" s="24" t="s">
        <v>59</v>
      </c>
      <c r="D21" s="44">
        <f t="shared" si="1"/>
        <v>12500</v>
      </c>
      <c r="E21" s="34">
        <f>+[1]ppmp!$E$10</f>
        <v>4</v>
      </c>
      <c r="F21" s="34" t="str">
        <f>+[1]ppmp!$F$10</f>
        <v>LOT</v>
      </c>
      <c r="G21" s="41">
        <v>50000</v>
      </c>
      <c r="H21" s="34">
        <v>1</v>
      </c>
      <c r="I21" s="45">
        <f t="shared" si="2"/>
        <v>12500</v>
      </c>
      <c r="J21" s="34">
        <f t="shared" si="0"/>
        <v>1</v>
      </c>
      <c r="K21" s="46">
        <f t="shared" si="0"/>
        <v>12500</v>
      </c>
      <c r="L21" s="34">
        <f t="shared" si="0"/>
        <v>1</v>
      </c>
      <c r="M21" s="46">
        <f t="shared" si="0"/>
        <v>12500</v>
      </c>
      <c r="N21" s="34">
        <f t="shared" si="0"/>
        <v>1</v>
      </c>
      <c r="O21" s="47">
        <f t="shared" si="0"/>
        <v>12500</v>
      </c>
    </row>
    <row r="22" spans="1:16" x14ac:dyDescent="0.25">
      <c r="A22" s="25" t="s">
        <v>60</v>
      </c>
      <c r="B22" s="24">
        <v>1.1299999999999999</v>
      </c>
      <c r="C22" s="24" t="s">
        <v>62</v>
      </c>
      <c r="D22" s="44">
        <f t="shared" si="1"/>
        <v>5000</v>
      </c>
      <c r="E22" s="34">
        <f>+[1]ppmp!$E$10</f>
        <v>4</v>
      </c>
      <c r="F22" s="34" t="str">
        <f>+[1]ppmp!$F$10</f>
        <v>LOT</v>
      </c>
      <c r="G22" s="41">
        <v>20000</v>
      </c>
      <c r="H22" s="34">
        <v>1</v>
      </c>
      <c r="I22" s="45">
        <f t="shared" si="2"/>
        <v>5000</v>
      </c>
      <c r="J22" s="34">
        <f t="shared" si="0"/>
        <v>1</v>
      </c>
      <c r="K22" s="46">
        <f t="shared" si="0"/>
        <v>5000</v>
      </c>
      <c r="L22" s="34">
        <f t="shared" si="0"/>
        <v>1</v>
      </c>
      <c r="M22" s="46">
        <f t="shared" si="0"/>
        <v>5000</v>
      </c>
      <c r="N22" s="34">
        <f t="shared" si="0"/>
        <v>1</v>
      </c>
      <c r="O22" s="47">
        <f t="shared" si="0"/>
        <v>5000</v>
      </c>
    </row>
    <row r="23" spans="1:16" x14ac:dyDescent="0.25">
      <c r="A23" s="25" t="s">
        <v>142</v>
      </c>
      <c r="B23" s="24">
        <v>1.1299999999999999</v>
      </c>
      <c r="C23" s="24" t="s">
        <v>61</v>
      </c>
      <c r="D23" s="44">
        <f t="shared" si="1"/>
        <v>20000</v>
      </c>
      <c r="E23" s="34">
        <f>+[1]ppmp!$E$10</f>
        <v>4</v>
      </c>
      <c r="F23" s="34" t="str">
        <f>+[1]ppmp!$F$10</f>
        <v>LOT</v>
      </c>
      <c r="G23" s="41">
        <v>80000</v>
      </c>
      <c r="H23" s="34">
        <v>1</v>
      </c>
      <c r="I23" s="45">
        <f t="shared" si="2"/>
        <v>20000</v>
      </c>
      <c r="J23" s="34">
        <f t="shared" si="0"/>
        <v>1</v>
      </c>
      <c r="K23" s="46">
        <f t="shared" si="0"/>
        <v>20000</v>
      </c>
      <c r="L23" s="34">
        <f t="shared" si="0"/>
        <v>1</v>
      </c>
      <c r="M23" s="46">
        <f t="shared" si="0"/>
        <v>20000</v>
      </c>
      <c r="N23" s="34">
        <f t="shared" si="0"/>
        <v>1</v>
      </c>
      <c r="O23" s="47">
        <f t="shared" si="0"/>
        <v>20000</v>
      </c>
    </row>
    <row r="24" spans="1:16" x14ac:dyDescent="0.25">
      <c r="A24" s="25" t="s">
        <v>121</v>
      </c>
      <c r="B24" s="31">
        <v>1.1200000000000001</v>
      </c>
      <c r="C24" s="24" t="s">
        <v>141</v>
      </c>
      <c r="D24" s="44">
        <f t="shared" si="1"/>
        <v>20000</v>
      </c>
      <c r="E24" s="34">
        <f>+[1]ppmp!$E$10</f>
        <v>4</v>
      </c>
      <c r="F24" s="34" t="str">
        <f>+[1]ppmp!$F$10</f>
        <v>LOT</v>
      </c>
      <c r="G24" s="41">
        <v>80000</v>
      </c>
      <c r="H24" s="34">
        <v>1</v>
      </c>
      <c r="I24" s="45">
        <f t="shared" si="2"/>
        <v>20000</v>
      </c>
      <c r="J24" s="34">
        <f t="shared" si="0"/>
        <v>1</v>
      </c>
      <c r="K24" s="46">
        <f t="shared" si="0"/>
        <v>20000</v>
      </c>
      <c r="L24" s="34">
        <f t="shared" si="0"/>
        <v>1</v>
      </c>
      <c r="M24" s="46">
        <f t="shared" si="0"/>
        <v>20000</v>
      </c>
      <c r="N24" s="34">
        <f t="shared" si="0"/>
        <v>1</v>
      </c>
      <c r="O24" s="47">
        <f t="shared" si="0"/>
        <v>20000</v>
      </c>
    </row>
    <row r="25" spans="1:16" x14ac:dyDescent="0.25">
      <c r="A25" s="25" t="s">
        <v>103</v>
      </c>
      <c r="B25" s="24">
        <v>1.1299999999999999</v>
      </c>
      <c r="C25" s="24" t="s">
        <v>63</v>
      </c>
      <c r="D25" s="44">
        <f t="shared" si="1"/>
        <v>7500</v>
      </c>
      <c r="E25" s="34">
        <f>+[1]ppmp!$E$10</f>
        <v>4</v>
      </c>
      <c r="F25" s="34" t="str">
        <f>+[1]ppmp!$F$10</f>
        <v>LOT</v>
      </c>
      <c r="G25" s="41">
        <v>30000</v>
      </c>
      <c r="H25" s="34">
        <v>1</v>
      </c>
      <c r="I25" s="45">
        <f t="shared" si="2"/>
        <v>7500</v>
      </c>
      <c r="J25" s="34">
        <f t="shared" si="0"/>
        <v>1</v>
      </c>
      <c r="K25" s="46">
        <f t="shared" si="0"/>
        <v>7500</v>
      </c>
      <c r="L25" s="34">
        <f t="shared" si="0"/>
        <v>1</v>
      </c>
      <c r="M25" s="46">
        <f t="shared" si="0"/>
        <v>7500</v>
      </c>
      <c r="N25" s="34">
        <f t="shared" si="0"/>
        <v>1</v>
      </c>
      <c r="O25" s="47">
        <f t="shared" si="0"/>
        <v>7500</v>
      </c>
    </row>
    <row r="26" spans="1:16" x14ac:dyDescent="0.25">
      <c r="A26" s="28" t="s">
        <v>64</v>
      </c>
      <c r="B26" s="29">
        <v>1.1399999999999999</v>
      </c>
      <c r="C26" s="29" t="s">
        <v>65</v>
      </c>
      <c r="D26" s="44">
        <f t="shared" si="1"/>
        <v>25000</v>
      </c>
      <c r="E26" s="34">
        <f>+[1]ppmp!$E$10</f>
        <v>4</v>
      </c>
      <c r="F26" s="34" t="str">
        <f>+[1]ppmp!$F$10</f>
        <v>LOT</v>
      </c>
      <c r="G26" s="41">
        <v>100000</v>
      </c>
      <c r="H26" s="34">
        <v>1</v>
      </c>
      <c r="I26" s="45">
        <f>+G26/E26</f>
        <v>25000</v>
      </c>
      <c r="J26" s="34">
        <f t="shared" si="0"/>
        <v>1</v>
      </c>
      <c r="K26" s="46">
        <f t="shared" si="0"/>
        <v>25000</v>
      </c>
      <c r="L26" s="34">
        <f t="shared" si="0"/>
        <v>1</v>
      </c>
      <c r="M26" s="46">
        <f t="shared" si="0"/>
        <v>25000</v>
      </c>
      <c r="N26" s="34">
        <f t="shared" si="0"/>
        <v>1</v>
      </c>
      <c r="O26" s="47">
        <f t="shared" si="0"/>
        <v>25000</v>
      </c>
    </row>
    <row r="27" spans="1:16" x14ac:dyDescent="0.25">
      <c r="A27" s="96" t="s">
        <v>66</v>
      </c>
      <c r="B27" s="97"/>
      <c r="C27" s="97"/>
      <c r="D27" s="60"/>
      <c r="E27" s="58"/>
      <c r="F27" s="58"/>
      <c r="G27" s="60">
        <f>SUM(G13:G26)</f>
        <v>1278000</v>
      </c>
      <c r="H27" s="58"/>
      <c r="I27" s="60">
        <f>SUM(I13:I26)</f>
        <v>319500</v>
      </c>
      <c r="J27" s="58"/>
      <c r="K27" s="60">
        <f>SUM(K13:K26)</f>
        <v>319500</v>
      </c>
      <c r="L27" s="58"/>
      <c r="M27" s="60">
        <f>SUM(M13:M26)</f>
        <v>319500</v>
      </c>
      <c r="N27" s="58"/>
      <c r="O27" s="60">
        <f>SUM(O13:O26)</f>
        <v>319500</v>
      </c>
    </row>
    <row r="28" spans="1:16" x14ac:dyDescent="0.25">
      <c r="A28" s="98"/>
      <c r="B28" s="99"/>
      <c r="C28" s="99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6" x14ac:dyDescent="0.25">
      <c r="A29" s="28"/>
      <c r="B29" s="29" t="s">
        <v>67</v>
      </c>
      <c r="C29" s="45"/>
      <c r="D29" s="44"/>
      <c r="E29" s="45"/>
      <c r="F29" s="45"/>
      <c r="G29" s="48"/>
      <c r="H29" s="45"/>
      <c r="I29" s="45"/>
      <c r="J29" s="45"/>
      <c r="K29" s="45"/>
      <c r="L29" s="45"/>
      <c r="M29" s="45"/>
      <c r="N29" s="45"/>
      <c r="O29" s="49"/>
      <c r="P29" s="43"/>
    </row>
    <row r="30" spans="1:16" x14ac:dyDescent="0.25">
      <c r="A30" s="28" t="s">
        <v>74</v>
      </c>
      <c r="B30" s="29">
        <v>2.1</v>
      </c>
      <c r="C30" s="48" t="s">
        <v>143</v>
      </c>
      <c r="D30" s="45">
        <v>150000</v>
      </c>
      <c r="E30" s="45">
        <v>1</v>
      </c>
      <c r="F30" s="45" t="s">
        <v>83</v>
      </c>
      <c r="G30" s="45">
        <v>100000</v>
      </c>
      <c r="H30" s="45">
        <v>1</v>
      </c>
      <c r="I30" s="45">
        <f>G30</f>
        <v>100000</v>
      </c>
      <c r="J30" s="45"/>
      <c r="K30" s="45"/>
      <c r="L30" s="45"/>
      <c r="M30" s="45"/>
      <c r="N30" s="45"/>
      <c r="O30" s="49"/>
      <c r="P30" s="43"/>
    </row>
    <row r="31" spans="1:16" x14ac:dyDescent="0.25">
      <c r="A31" s="28" t="s">
        <v>144</v>
      </c>
      <c r="B31" s="29">
        <v>2.2000000000000002</v>
      </c>
      <c r="C31" s="48" t="s">
        <v>145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9"/>
      <c r="P31" s="43"/>
    </row>
    <row r="32" spans="1:16" x14ac:dyDescent="0.25">
      <c r="A32" s="28" t="s">
        <v>78</v>
      </c>
      <c r="B32" s="29">
        <v>2.7</v>
      </c>
      <c r="C32" s="50" t="s">
        <v>79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9"/>
      <c r="P32" s="43"/>
    </row>
    <row r="33" spans="1:16" s="8" customFormat="1" x14ac:dyDescent="0.25">
      <c r="A33" s="35"/>
      <c r="B33" s="36"/>
      <c r="C33" s="52" t="s">
        <v>82</v>
      </c>
      <c r="D33" s="55">
        <f>SUM(D30:D32)</f>
        <v>150000</v>
      </c>
      <c r="E33" s="56"/>
      <c r="F33" s="56"/>
      <c r="G33" s="57">
        <f>SUM(G30:G32)</f>
        <v>100000</v>
      </c>
      <c r="H33" s="57"/>
      <c r="I33" s="57">
        <f>SUM(I30:I32)</f>
        <v>100000</v>
      </c>
      <c r="J33" s="55"/>
      <c r="K33" s="57">
        <f>SUM(K30:K32)</f>
        <v>0</v>
      </c>
      <c r="L33" s="55"/>
      <c r="M33" s="57">
        <f>SUM(M30:M32)</f>
        <v>0</v>
      </c>
      <c r="N33" s="56"/>
      <c r="O33" s="57">
        <f>SUM(O30:O32)</f>
        <v>0</v>
      </c>
      <c r="P33" s="51"/>
    </row>
    <row r="34" spans="1:16" s="8" customFormat="1" ht="14.45" customHeight="1" x14ac:dyDescent="0.25">
      <c r="A34" s="88" t="s">
        <v>85</v>
      </c>
      <c r="B34" s="89"/>
      <c r="C34" s="90"/>
      <c r="D34" s="61"/>
      <c r="E34" s="61"/>
      <c r="F34" s="61"/>
      <c r="G34" s="61">
        <f>G33+G27</f>
        <v>1378000</v>
      </c>
      <c r="H34" s="61"/>
      <c r="I34" s="61">
        <f>I33+I27</f>
        <v>419500</v>
      </c>
      <c r="J34" s="61"/>
      <c r="K34" s="61">
        <f>K33+K27</f>
        <v>319500</v>
      </c>
      <c r="L34" s="62"/>
      <c r="M34" s="61">
        <f>M33+M27</f>
        <v>319500</v>
      </c>
      <c r="N34" s="62"/>
      <c r="O34" s="61">
        <f>O33+O27</f>
        <v>319500</v>
      </c>
      <c r="P34" s="51">
        <f>O34+M34+K34+I34</f>
        <v>1378000</v>
      </c>
    </row>
    <row r="35" spans="1:16" s="8" customFormat="1" ht="14.45" customHeight="1" x14ac:dyDescent="0.25">
      <c r="C35" s="53"/>
      <c r="D35" s="53"/>
      <c r="E35" s="53"/>
      <c r="F35" s="53"/>
      <c r="G35" s="53"/>
      <c r="H35" s="53"/>
      <c r="I35" s="54"/>
      <c r="J35" s="53"/>
      <c r="K35" s="51"/>
      <c r="L35" s="43"/>
      <c r="M35" s="43"/>
      <c r="N35" s="43"/>
      <c r="O35" s="51"/>
      <c r="P35" s="51"/>
    </row>
    <row r="36" spans="1:16" s="8" customFormat="1" ht="14.45" customHeight="1" x14ac:dyDescent="0.25">
      <c r="C36" s="64" t="s">
        <v>137</v>
      </c>
      <c r="D36" s="53"/>
      <c r="E36" s="53"/>
      <c r="F36" s="53"/>
      <c r="G36" s="53"/>
      <c r="H36" s="53"/>
      <c r="I36" s="54"/>
      <c r="J36" s="53"/>
      <c r="K36" s="51"/>
      <c r="L36" s="43"/>
      <c r="M36" s="43"/>
      <c r="N36" s="43"/>
      <c r="O36" s="51"/>
      <c r="P36" s="51"/>
    </row>
    <row r="37" spans="1:16" s="8" customFormat="1" ht="20.45" customHeight="1" x14ac:dyDescent="0.25">
      <c r="C37" s="63" t="s">
        <v>138</v>
      </c>
      <c r="D37" s="7"/>
      <c r="E37" s="7"/>
      <c r="I37" s="7"/>
      <c r="L37"/>
      <c r="M37"/>
      <c r="N37"/>
    </row>
    <row r="38" spans="1:16" s="8" customFormat="1" x14ac:dyDescent="0.25">
      <c r="C38" s="7"/>
      <c r="D38" s="7"/>
      <c r="E38" s="7"/>
      <c r="I38" s="7"/>
      <c r="L38"/>
      <c r="M38"/>
      <c r="N38"/>
    </row>
    <row r="39" spans="1:16" s="8" customFormat="1" x14ac:dyDescent="0.25"/>
  </sheetData>
  <mergeCells count="22">
    <mergeCell ref="A34:C34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H10:I10"/>
    <mergeCell ref="J10:K10"/>
    <mergeCell ref="L10:M10"/>
    <mergeCell ref="N10:O10"/>
    <mergeCell ref="A27:C28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223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128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60000</v>
      </c>
      <c r="E13" s="34">
        <f>+[1]ppmp!$E$10</f>
        <v>4</v>
      </c>
      <c r="F13" s="34" t="str">
        <f>+[1]ppmp!$F$10</f>
        <v>LOT</v>
      </c>
      <c r="G13" s="41">
        <v>240000</v>
      </c>
      <c r="H13" s="34">
        <v>1</v>
      </c>
      <c r="I13" s="45">
        <f>+G13/E13</f>
        <v>60000</v>
      </c>
      <c r="J13" s="34">
        <f t="shared" ref="J13:O25" si="0">+H13</f>
        <v>1</v>
      </c>
      <c r="K13" s="46">
        <f t="shared" si="0"/>
        <v>60000</v>
      </c>
      <c r="L13" s="34">
        <f t="shared" si="0"/>
        <v>1</v>
      </c>
      <c r="M13" s="46">
        <f t="shared" si="0"/>
        <v>60000</v>
      </c>
      <c r="N13" s="34">
        <f t="shared" si="0"/>
        <v>1</v>
      </c>
      <c r="O13" s="47">
        <f t="shared" si="0"/>
        <v>60000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5" si="1">+G14/E14</f>
        <v>12500</v>
      </c>
      <c r="E14" s="34">
        <f>+[1]ppmp!$E$10</f>
        <v>4</v>
      </c>
      <c r="F14" s="34" t="str">
        <f>+[1]ppmp!$F$10</f>
        <v>LOT</v>
      </c>
      <c r="G14" s="41">
        <v>50000</v>
      </c>
      <c r="H14" s="34">
        <v>1</v>
      </c>
      <c r="I14" s="45">
        <f t="shared" ref="I14:I24" si="2">+G14/E14</f>
        <v>12500</v>
      </c>
      <c r="J14" s="34">
        <f t="shared" si="0"/>
        <v>1</v>
      </c>
      <c r="K14" s="46">
        <f t="shared" si="0"/>
        <v>12500</v>
      </c>
      <c r="L14" s="34">
        <f t="shared" si="0"/>
        <v>1</v>
      </c>
      <c r="M14" s="46">
        <f t="shared" si="0"/>
        <v>12500</v>
      </c>
      <c r="N14" s="34">
        <f t="shared" si="0"/>
        <v>1</v>
      </c>
      <c r="O14" s="47">
        <f t="shared" si="0"/>
        <v>12500</v>
      </c>
    </row>
    <row r="15" spans="1:15" x14ac:dyDescent="0.25">
      <c r="A15" s="26" t="s">
        <v>40</v>
      </c>
      <c r="B15" s="27">
        <v>1.3</v>
      </c>
      <c r="C15" s="33" t="s">
        <v>131</v>
      </c>
      <c r="D15" s="44">
        <f t="shared" si="1"/>
        <v>25000</v>
      </c>
      <c r="E15" s="34">
        <f>+[1]ppmp!$E$10</f>
        <v>4</v>
      </c>
      <c r="F15" s="34" t="str">
        <f>+[1]ppmp!$F$10</f>
        <v>LOT</v>
      </c>
      <c r="G15" s="41">
        <v>100000</v>
      </c>
      <c r="H15" s="34">
        <v>1</v>
      </c>
      <c r="I15" s="45">
        <f t="shared" si="2"/>
        <v>25000</v>
      </c>
      <c r="J15" s="34">
        <f t="shared" si="0"/>
        <v>1</v>
      </c>
      <c r="K15" s="46">
        <f t="shared" si="0"/>
        <v>25000</v>
      </c>
      <c r="L15" s="34">
        <f t="shared" si="0"/>
        <v>1</v>
      </c>
      <c r="M15" s="46">
        <f t="shared" si="0"/>
        <v>25000</v>
      </c>
      <c r="N15" s="34">
        <f t="shared" si="0"/>
        <v>1</v>
      </c>
      <c r="O15" s="47">
        <f t="shared" si="0"/>
        <v>25000</v>
      </c>
    </row>
    <row r="16" spans="1:15" x14ac:dyDescent="0.25">
      <c r="A16" s="25" t="s">
        <v>130</v>
      </c>
      <c r="B16" s="24">
        <v>1.4</v>
      </c>
      <c r="C16" s="24" t="s">
        <v>129</v>
      </c>
      <c r="D16" s="44">
        <f t="shared" si="1"/>
        <v>18750</v>
      </c>
      <c r="E16" s="34">
        <f>+[1]ppmp!$E$10</f>
        <v>4</v>
      </c>
      <c r="F16" s="34" t="str">
        <f>+[1]ppmp!$F$10</f>
        <v>LOT</v>
      </c>
      <c r="G16" s="41">
        <v>75000</v>
      </c>
      <c r="H16" s="34">
        <v>1</v>
      </c>
      <c r="I16" s="45">
        <f t="shared" si="2"/>
        <v>18750</v>
      </c>
      <c r="J16" s="34">
        <f t="shared" si="0"/>
        <v>1</v>
      </c>
      <c r="K16" s="46">
        <f t="shared" si="0"/>
        <v>18750</v>
      </c>
      <c r="L16" s="34">
        <f t="shared" si="0"/>
        <v>1</v>
      </c>
      <c r="M16" s="46">
        <f t="shared" si="0"/>
        <v>18750</v>
      </c>
      <c r="N16" s="34">
        <f t="shared" si="0"/>
        <v>1</v>
      </c>
      <c r="O16" s="47">
        <f t="shared" si="0"/>
        <v>18750</v>
      </c>
    </row>
    <row r="17" spans="1:16" x14ac:dyDescent="0.25">
      <c r="A17" s="25" t="s">
        <v>42</v>
      </c>
      <c r="B17" s="24">
        <v>1.5</v>
      </c>
      <c r="C17" s="24" t="s">
        <v>132</v>
      </c>
      <c r="D17" s="44">
        <f t="shared" si="1"/>
        <v>50000</v>
      </c>
      <c r="E17" s="34">
        <f>+[1]ppmp!$E$10</f>
        <v>4</v>
      </c>
      <c r="F17" s="34" t="str">
        <f>+[1]ppmp!$F$10</f>
        <v>LOT</v>
      </c>
      <c r="G17" s="41">
        <v>200000</v>
      </c>
      <c r="H17" s="34">
        <v>1</v>
      </c>
      <c r="I17" s="45">
        <f t="shared" si="2"/>
        <v>50000</v>
      </c>
      <c r="J17" s="34">
        <f t="shared" si="0"/>
        <v>1</v>
      </c>
      <c r="K17" s="46">
        <f t="shared" si="0"/>
        <v>50000</v>
      </c>
      <c r="L17" s="34">
        <f t="shared" si="0"/>
        <v>1</v>
      </c>
      <c r="M17" s="46">
        <f t="shared" si="0"/>
        <v>50000</v>
      </c>
      <c r="N17" s="34">
        <f t="shared" si="0"/>
        <v>1</v>
      </c>
      <c r="O17" s="47">
        <f t="shared" si="0"/>
        <v>50000</v>
      </c>
    </row>
    <row r="18" spans="1:16" x14ac:dyDescent="0.25">
      <c r="A18" s="25" t="s">
        <v>44</v>
      </c>
      <c r="B18" s="24">
        <v>1.6</v>
      </c>
      <c r="C18" s="24" t="s">
        <v>133</v>
      </c>
      <c r="D18" s="44">
        <f t="shared" si="1"/>
        <v>12500</v>
      </c>
      <c r="E18" s="34">
        <f>+[1]ppmp!$E$10</f>
        <v>4</v>
      </c>
      <c r="F18" s="34" t="str">
        <f>+[1]ppmp!$F$10</f>
        <v>LOT</v>
      </c>
      <c r="G18" s="41">
        <v>50000</v>
      </c>
      <c r="H18" s="34">
        <v>1</v>
      </c>
      <c r="I18" s="45">
        <f t="shared" si="2"/>
        <v>12500</v>
      </c>
      <c r="J18" s="34">
        <f t="shared" si="0"/>
        <v>1</v>
      </c>
      <c r="K18" s="46">
        <f t="shared" si="0"/>
        <v>12500</v>
      </c>
      <c r="L18" s="34">
        <f t="shared" si="0"/>
        <v>1</v>
      </c>
      <c r="M18" s="46">
        <f t="shared" si="0"/>
        <v>12500</v>
      </c>
      <c r="N18" s="34">
        <f t="shared" si="0"/>
        <v>1</v>
      </c>
      <c r="O18" s="47">
        <f t="shared" si="0"/>
        <v>12500</v>
      </c>
    </row>
    <row r="19" spans="1:16" x14ac:dyDescent="0.25">
      <c r="A19" s="28" t="s">
        <v>46</v>
      </c>
      <c r="B19" s="29">
        <v>1.7</v>
      </c>
      <c r="C19" s="29" t="s">
        <v>47</v>
      </c>
      <c r="D19" s="44">
        <f>+G19/E19</f>
        <v>3000</v>
      </c>
      <c r="E19" s="34">
        <f>+[1]ppmp!$E$10</f>
        <v>4</v>
      </c>
      <c r="F19" s="34" t="str">
        <f>+[1]ppmp!$F$10</f>
        <v>LOT</v>
      </c>
      <c r="G19" s="41">
        <v>12000</v>
      </c>
      <c r="H19" s="34">
        <v>1</v>
      </c>
      <c r="I19" s="45">
        <f t="shared" si="2"/>
        <v>3000</v>
      </c>
      <c r="J19" s="34">
        <f t="shared" si="0"/>
        <v>1</v>
      </c>
      <c r="K19" s="46">
        <f t="shared" si="0"/>
        <v>3000</v>
      </c>
      <c r="L19" s="34">
        <f t="shared" si="0"/>
        <v>1</v>
      </c>
      <c r="M19" s="46">
        <f t="shared" si="0"/>
        <v>3000</v>
      </c>
      <c r="N19" s="34">
        <f t="shared" si="0"/>
        <v>1</v>
      </c>
      <c r="O19" s="47">
        <f t="shared" si="0"/>
        <v>3000</v>
      </c>
    </row>
    <row r="20" spans="1:16" x14ac:dyDescent="0.25">
      <c r="A20" s="28" t="s">
        <v>50</v>
      </c>
      <c r="B20" s="29">
        <v>1.8</v>
      </c>
      <c r="C20" s="29" t="s">
        <v>51</v>
      </c>
      <c r="D20" s="44">
        <f t="shared" si="1"/>
        <v>250</v>
      </c>
      <c r="E20" s="34">
        <f>+[1]ppmp!$E$10</f>
        <v>4</v>
      </c>
      <c r="F20" s="34" t="str">
        <f>+[1]ppmp!$F$10</f>
        <v>LOT</v>
      </c>
      <c r="G20" s="41">
        <v>1000</v>
      </c>
      <c r="H20" s="34">
        <v>1</v>
      </c>
      <c r="I20" s="45">
        <f t="shared" si="2"/>
        <v>250</v>
      </c>
      <c r="J20" s="34">
        <f t="shared" si="0"/>
        <v>1</v>
      </c>
      <c r="K20" s="46">
        <f t="shared" si="0"/>
        <v>250</v>
      </c>
      <c r="L20" s="34">
        <f t="shared" si="0"/>
        <v>1</v>
      </c>
      <c r="M20" s="46">
        <f t="shared" si="0"/>
        <v>250</v>
      </c>
      <c r="N20" s="34">
        <f t="shared" si="0"/>
        <v>1</v>
      </c>
      <c r="O20" s="47">
        <f t="shared" si="0"/>
        <v>250</v>
      </c>
    </row>
    <row r="21" spans="1:16" x14ac:dyDescent="0.25">
      <c r="A21" s="28" t="s">
        <v>52</v>
      </c>
      <c r="B21" s="29">
        <v>1.9</v>
      </c>
      <c r="C21" s="29" t="s">
        <v>53</v>
      </c>
      <c r="D21" s="44">
        <f t="shared" si="1"/>
        <v>9000</v>
      </c>
      <c r="E21" s="34">
        <f>+[1]ppmp!$E$10</f>
        <v>4</v>
      </c>
      <c r="F21" s="34" t="str">
        <f>+[1]ppmp!$F$10</f>
        <v>LOT</v>
      </c>
      <c r="G21" s="41">
        <v>36000</v>
      </c>
      <c r="H21" s="34">
        <v>1</v>
      </c>
      <c r="I21" s="45">
        <f t="shared" si="2"/>
        <v>9000</v>
      </c>
      <c r="J21" s="34">
        <f t="shared" si="0"/>
        <v>1</v>
      </c>
      <c r="K21" s="46">
        <f t="shared" si="0"/>
        <v>9000</v>
      </c>
      <c r="L21" s="34">
        <f t="shared" si="0"/>
        <v>1</v>
      </c>
      <c r="M21" s="46">
        <f t="shared" si="0"/>
        <v>9000</v>
      </c>
      <c r="N21" s="34">
        <f t="shared" si="0"/>
        <v>1</v>
      </c>
      <c r="O21" s="47">
        <f t="shared" si="0"/>
        <v>9000</v>
      </c>
    </row>
    <row r="22" spans="1:16" x14ac:dyDescent="0.25">
      <c r="A22" s="25" t="s">
        <v>58</v>
      </c>
      <c r="B22" s="31">
        <v>1.1000000000000001</v>
      </c>
      <c r="C22" s="24" t="s">
        <v>134</v>
      </c>
      <c r="D22" s="44">
        <f t="shared" si="1"/>
        <v>6250</v>
      </c>
      <c r="E22" s="34">
        <f>+[1]ppmp!$E$10</f>
        <v>4</v>
      </c>
      <c r="F22" s="34" t="str">
        <f>+[1]ppmp!$F$10</f>
        <v>LOT</v>
      </c>
      <c r="G22" s="41">
        <v>25000</v>
      </c>
      <c r="H22" s="34">
        <v>1</v>
      </c>
      <c r="I22" s="45">
        <f t="shared" si="2"/>
        <v>6250</v>
      </c>
      <c r="J22" s="34">
        <f t="shared" si="0"/>
        <v>1</v>
      </c>
      <c r="K22" s="46">
        <f t="shared" si="0"/>
        <v>6250</v>
      </c>
      <c r="L22" s="34">
        <f t="shared" si="0"/>
        <v>1</v>
      </c>
      <c r="M22" s="46">
        <f t="shared" si="0"/>
        <v>6250</v>
      </c>
      <c r="N22" s="34">
        <f t="shared" si="0"/>
        <v>1</v>
      </c>
      <c r="O22" s="47">
        <f t="shared" si="0"/>
        <v>6250</v>
      </c>
    </row>
    <row r="23" spans="1:16" x14ac:dyDescent="0.25">
      <c r="A23" s="25" t="s">
        <v>60</v>
      </c>
      <c r="B23" s="24">
        <v>1.1100000000000001</v>
      </c>
      <c r="C23" s="24" t="s">
        <v>135</v>
      </c>
      <c r="D23" s="44">
        <f t="shared" si="1"/>
        <v>37500</v>
      </c>
      <c r="E23" s="34">
        <f>+[1]ppmp!$E$10</f>
        <v>4</v>
      </c>
      <c r="F23" s="34" t="str">
        <f>+[1]ppmp!$F$10</f>
        <v>LOT</v>
      </c>
      <c r="G23" s="41">
        <v>150000</v>
      </c>
      <c r="H23" s="34">
        <v>1</v>
      </c>
      <c r="I23" s="45">
        <f t="shared" si="2"/>
        <v>37500</v>
      </c>
      <c r="J23" s="34">
        <f t="shared" si="0"/>
        <v>1</v>
      </c>
      <c r="K23" s="46">
        <f t="shared" si="0"/>
        <v>37500</v>
      </c>
      <c r="L23" s="34">
        <f t="shared" si="0"/>
        <v>1</v>
      </c>
      <c r="M23" s="46">
        <f t="shared" si="0"/>
        <v>37500</v>
      </c>
      <c r="N23" s="34">
        <f t="shared" si="0"/>
        <v>1</v>
      </c>
      <c r="O23" s="47">
        <f t="shared" si="0"/>
        <v>37500</v>
      </c>
    </row>
    <row r="24" spans="1:16" x14ac:dyDescent="0.25">
      <c r="A24" s="25" t="s">
        <v>103</v>
      </c>
      <c r="B24" s="24">
        <v>1.1200000000000001</v>
      </c>
      <c r="C24" s="24" t="s">
        <v>63</v>
      </c>
      <c r="D24" s="44">
        <f t="shared" si="1"/>
        <v>3750</v>
      </c>
      <c r="E24" s="34">
        <f>+[1]ppmp!$E$10</f>
        <v>4</v>
      </c>
      <c r="F24" s="34" t="str">
        <f>+[1]ppmp!$F$10</f>
        <v>LOT</v>
      </c>
      <c r="G24" s="41">
        <f>+[1]ppmp!G24</f>
        <v>15000</v>
      </c>
      <c r="H24" s="34">
        <v>1</v>
      </c>
      <c r="I24" s="45">
        <f t="shared" si="2"/>
        <v>3750</v>
      </c>
      <c r="J24" s="34">
        <f t="shared" si="0"/>
        <v>1</v>
      </c>
      <c r="K24" s="46">
        <f t="shared" si="0"/>
        <v>3750</v>
      </c>
      <c r="L24" s="34">
        <f t="shared" si="0"/>
        <v>1</v>
      </c>
      <c r="M24" s="46">
        <f t="shared" si="0"/>
        <v>3750</v>
      </c>
      <c r="N24" s="34">
        <f t="shared" si="0"/>
        <v>1</v>
      </c>
      <c r="O24" s="47">
        <f t="shared" si="0"/>
        <v>3750</v>
      </c>
    </row>
    <row r="25" spans="1:16" x14ac:dyDescent="0.25">
      <c r="A25" s="28" t="s">
        <v>64</v>
      </c>
      <c r="B25" s="29">
        <v>1.1299999999999999</v>
      </c>
      <c r="C25" s="29" t="s">
        <v>65</v>
      </c>
      <c r="D25" s="44">
        <f t="shared" si="1"/>
        <v>3750</v>
      </c>
      <c r="E25" s="34">
        <f>+[1]ppmp!$E$10</f>
        <v>4</v>
      </c>
      <c r="F25" s="34" t="str">
        <f>+[1]ppmp!$F$10</f>
        <v>LOT</v>
      </c>
      <c r="G25" s="41">
        <v>15000</v>
      </c>
      <c r="H25" s="34">
        <v>1</v>
      </c>
      <c r="I25" s="45">
        <f>+G25/E25</f>
        <v>3750</v>
      </c>
      <c r="J25" s="34">
        <f t="shared" si="0"/>
        <v>1</v>
      </c>
      <c r="K25" s="46">
        <f t="shared" si="0"/>
        <v>3750</v>
      </c>
      <c r="L25" s="34">
        <f t="shared" si="0"/>
        <v>1</v>
      </c>
      <c r="M25" s="46">
        <f t="shared" si="0"/>
        <v>3750</v>
      </c>
      <c r="N25" s="34">
        <f t="shared" si="0"/>
        <v>1</v>
      </c>
      <c r="O25" s="47">
        <f t="shared" si="0"/>
        <v>3750</v>
      </c>
    </row>
    <row r="26" spans="1:16" x14ac:dyDescent="0.25">
      <c r="A26" s="96" t="s">
        <v>66</v>
      </c>
      <c r="B26" s="97"/>
      <c r="C26" s="97"/>
      <c r="D26" s="60"/>
      <c r="E26" s="58"/>
      <c r="F26" s="58"/>
      <c r="G26" s="60">
        <f>SUM(G13:G25)</f>
        <v>969000</v>
      </c>
      <c r="H26" s="58"/>
      <c r="I26" s="60">
        <f>SUM(I13:I25)</f>
        <v>242250</v>
      </c>
      <c r="J26" s="58"/>
      <c r="K26" s="60">
        <f>SUM(K13:K25)</f>
        <v>242250</v>
      </c>
      <c r="L26" s="58"/>
      <c r="M26" s="60">
        <f>SUM(M13:M25)</f>
        <v>242250</v>
      </c>
      <c r="N26" s="58"/>
      <c r="O26" s="60">
        <f>SUM(O13:O25)</f>
        <v>242250</v>
      </c>
    </row>
    <row r="27" spans="1:16" x14ac:dyDescent="0.25">
      <c r="A27" s="98"/>
      <c r="B27" s="99"/>
      <c r="C27" s="9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s="8" customFormat="1" ht="14.45" customHeight="1" x14ac:dyDescent="0.25">
      <c r="A28" s="28"/>
      <c r="B28" s="29" t="s">
        <v>67</v>
      </c>
      <c r="C28" s="45"/>
      <c r="D28" s="44"/>
      <c r="E28" s="45"/>
      <c r="F28" s="45"/>
      <c r="G28" s="48"/>
      <c r="H28" s="45"/>
      <c r="I28" s="45"/>
      <c r="J28" s="45"/>
      <c r="K28" s="45"/>
      <c r="L28" s="45"/>
      <c r="M28" s="45"/>
      <c r="N28" s="45"/>
      <c r="O28" s="49"/>
      <c r="P28" s="43"/>
    </row>
    <row r="29" spans="1:16" s="8" customFormat="1" ht="14.45" customHeight="1" x14ac:dyDescent="0.25">
      <c r="A29" s="28" t="s">
        <v>72</v>
      </c>
      <c r="B29" s="29">
        <v>2.1</v>
      </c>
      <c r="C29" s="48" t="s">
        <v>195</v>
      </c>
      <c r="D29" s="45"/>
      <c r="E29" s="45">
        <v>1</v>
      </c>
      <c r="F29" s="45" t="s">
        <v>83</v>
      </c>
      <c r="G29" s="45">
        <v>30000</v>
      </c>
      <c r="H29" s="45">
        <v>1</v>
      </c>
      <c r="I29" s="45">
        <f>G29</f>
        <v>30000</v>
      </c>
      <c r="J29" s="45"/>
      <c r="K29" s="45"/>
      <c r="L29" s="45"/>
      <c r="M29" s="45"/>
      <c r="N29" s="45"/>
      <c r="O29" s="49"/>
      <c r="P29" s="43"/>
    </row>
    <row r="30" spans="1:16" s="8" customFormat="1" ht="20.45" customHeight="1" x14ac:dyDescent="0.25">
      <c r="A30" s="28" t="s">
        <v>236</v>
      </c>
      <c r="B30" s="29">
        <v>2.2000000000000002</v>
      </c>
      <c r="C30" s="48" t="s">
        <v>237</v>
      </c>
      <c r="D30" s="45"/>
      <c r="E30" s="45"/>
      <c r="F30" s="45"/>
      <c r="G30" s="45">
        <v>50000</v>
      </c>
      <c r="H30" s="45"/>
      <c r="I30" s="45"/>
      <c r="J30" s="45"/>
      <c r="K30" s="45"/>
      <c r="L30" s="45"/>
      <c r="M30" s="45"/>
      <c r="N30" s="45"/>
      <c r="O30" s="49"/>
      <c r="P30" s="43"/>
    </row>
    <row r="31" spans="1:16" s="8" customFormat="1" x14ac:dyDescent="0.25">
      <c r="A31" s="28"/>
      <c r="B31" s="29"/>
      <c r="C31" s="50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9"/>
      <c r="P31" s="43"/>
    </row>
    <row r="32" spans="1:16" s="8" customFormat="1" x14ac:dyDescent="0.25">
      <c r="A32" s="35"/>
      <c r="B32" s="36"/>
      <c r="C32" s="52" t="s">
        <v>82</v>
      </c>
      <c r="D32" s="55">
        <f>SUM(D29:D31)</f>
        <v>0</v>
      </c>
      <c r="E32" s="56"/>
      <c r="F32" s="56"/>
      <c r="G32" s="57">
        <f>SUM(G29:G31)</f>
        <v>80000</v>
      </c>
      <c r="H32" s="57"/>
      <c r="I32" s="57">
        <f>SUM(I29:I31)</f>
        <v>30000</v>
      </c>
      <c r="J32" s="55"/>
      <c r="K32" s="57">
        <f>SUM(K29:K31)</f>
        <v>0</v>
      </c>
      <c r="L32" s="55"/>
      <c r="M32" s="57">
        <f>SUM(M29:M31)</f>
        <v>0</v>
      </c>
      <c r="N32" s="56"/>
      <c r="O32" s="57">
        <f>SUM(O29:O31)</f>
        <v>0</v>
      </c>
      <c r="P32" s="51"/>
    </row>
    <row r="33" spans="1:16" x14ac:dyDescent="0.25">
      <c r="A33" s="88" t="s">
        <v>85</v>
      </c>
      <c r="B33" s="89"/>
      <c r="C33" s="90"/>
      <c r="D33" s="61"/>
      <c r="E33" s="61"/>
      <c r="F33" s="61"/>
      <c r="G33" s="61">
        <f>G32+G26</f>
        <v>1049000</v>
      </c>
      <c r="H33" s="61"/>
      <c r="I33" s="61">
        <f>I32+I26</f>
        <v>272250</v>
      </c>
      <c r="J33" s="61"/>
      <c r="K33" s="61">
        <f>K32+K26</f>
        <v>242250</v>
      </c>
      <c r="L33" s="62"/>
      <c r="M33" s="61">
        <f>M32+M26</f>
        <v>242250</v>
      </c>
      <c r="N33" s="62"/>
      <c r="O33" s="61">
        <f>O32+O26</f>
        <v>242250</v>
      </c>
      <c r="P33" s="51">
        <f>G26+G32</f>
        <v>1049000</v>
      </c>
    </row>
  </sheetData>
  <mergeCells count="22">
    <mergeCell ref="A26:C27"/>
    <mergeCell ref="H9:O9"/>
    <mergeCell ref="H10:I10"/>
    <mergeCell ref="J10:K10"/>
    <mergeCell ref="L10:M10"/>
    <mergeCell ref="N10:O10"/>
    <mergeCell ref="A33:C33"/>
    <mergeCell ref="A3:O3"/>
    <mergeCell ref="A4:O4"/>
    <mergeCell ref="A6:E6"/>
    <mergeCell ref="A7:F7"/>
    <mergeCell ref="G7:K7"/>
    <mergeCell ref="L7:O7"/>
    <mergeCell ref="A8:F8"/>
    <mergeCell ref="H8:I8"/>
    <mergeCell ref="J8:K8"/>
    <mergeCell ref="L8:O8"/>
    <mergeCell ref="A9:A11"/>
    <mergeCell ref="B9:C11"/>
    <mergeCell ref="D9:D11"/>
    <mergeCell ref="E9:F10"/>
    <mergeCell ref="G9:G11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A4" sqref="A4:O4"/>
    </sheetView>
  </sheetViews>
  <sheetFormatPr defaultRowHeight="15" x14ac:dyDescent="0.25"/>
  <cols>
    <col min="1" max="1" width="10.5703125" customWidth="1"/>
    <col min="2" max="2" width="3.5703125" customWidth="1"/>
    <col min="3" max="3" width="36.140625" customWidth="1"/>
    <col min="4" max="4" width="9.5703125" customWidth="1"/>
    <col min="5" max="5" width="4.140625" customWidth="1"/>
    <col min="6" max="6" width="4.28515625" customWidth="1"/>
    <col min="7" max="7" width="14.85546875" customWidth="1"/>
    <col min="8" max="8" width="4.42578125" customWidth="1"/>
    <col min="9" max="9" width="10" customWidth="1"/>
    <col min="10" max="10" width="4.28515625" customWidth="1"/>
    <col min="11" max="11" width="11.85546875" customWidth="1"/>
    <col min="12" max="12" width="4.140625" customWidth="1"/>
    <col min="13" max="13" width="11.85546875" customWidth="1"/>
    <col min="14" max="14" width="4" customWidth="1"/>
    <col min="15" max="15" width="11.85546875" customWidth="1"/>
    <col min="16" max="16" width="14.28515625" bestFit="1" customWidth="1"/>
  </cols>
  <sheetData>
    <row r="1" spans="1:15" x14ac:dyDescent="0.25">
      <c r="A1" s="16" t="s">
        <v>26</v>
      </c>
      <c r="B1" s="16"/>
      <c r="C1" s="13"/>
      <c r="D1" s="13"/>
    </row>
    <row r="2" spans="1:15" x14ac:dyDescent="0.25">
      <c r="A2" s="16"/>
      <c r="B2" s="16"/>
      <c r="C2" s="13"/>
      <c r="D2" s="13"/>
    </row>
    <row r="3" spans="1:15" x14ac:dyDescent="0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25">
      <c r="A4" s="87" t="s">
        <v>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6" spans="1:15" x14ac:dyDescent="0.25">
      <c r="A6" s="79" t="s">
        <v>88</v>
      </c>
      <c r="B6" s="79"/>
      <c r="C6" s="79"/>
      <c r="D6" s="79"/>
      <c r="E6" s="79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80" t="s">
        <v>2</v>
      </c>
      <c r="B7" s="80"/>
      <c r="C7" s="80"/>
      <c r="D7" s="80"/>
      <c r="E7" s="80"/>
      <c r="F7" s="80"/>
      <c r="G7" s="81" t="s">
        <v>222</v>
      </c>
      <c r="H7" s="81"/>
      <c r="I7" s="81"/>
      <c r="J7" s="81"/>
      <c r="K7" s="81"/>
      <c r="L7" s="85" t="s">
        <v>91</v>
      </c>
      <c r="M7" s="85"/>
      <c r="N7" s="85"/>
      <c r="O7" s="85"/>
    </row>
    <row r="8" spans="1:15" x14ac:dyDescent="0.25">
      <c r="A8" s="86" t="s">
        <v>124</v>
      </c>
      <c r="B8" s="86"/>
      <c r="C8" s="86"/>
      <c r="D8" s="86"/>
      <c r="E8" s="86"/>
      <c r="F8" s="86"/>
      <c r="G8" s="21" t="s">
        <v>5</v>
      </c>
      <c r="H8" s="81" t="s">
        <v>6</v>
      </c>
      <c r="I8" s="81"/>
      <c r="J8" s="81" t="s">
        <v>7</v>
      </c>
      <c r="K8" s="81"/>
      <c r="L8" s="86" t="s">
        <v>93</v>
      </c>
      <c r="M8" s="86"/>
      <c r="N8" s="86"/>
      <c r="O8" s="86"/>
    </row>
    <row r="9" spans="1:15" x14ac:dyDescent="0.25">
      <c r="A9" s="82" t="s">
        <v>9</v>
      </c>
      <c r="B9" s="75" t="s">
        <v>10</v>
      </c>
      <c r="C9" s="76"/>
      <c r="D9" s="82" t="s">
        <v>11</v>
      </c>
      <c r="E9" s="75" t="s">
        <v>12</v>
      </c>
      <c r="F9" s="76"/>
      <c r="G9" s="82" t="s">
        <v>13</v>
      </c>
      <c r="H9" s="81" t="s">
        <v>14</v>
      </c>
      <c r="I9" s="81"/>
      <c r="J9" s="81"/>
      <c r="K9" s="81"/>
      <c r="L9" s="81"/>
      <c r="M9" s="81"/>
      <c r="N9" s="81"/>
      <c r="O9" s="81"/>
    </row>
    <row r="10" spans="1:15" x14ac:dyDescent="0.25">
      <c r="A10" s="82"/>
      <c r="B10" s="91"/>
      <c r="C10" s="92"/>
      <c r="D10" s="82"/>
      <c r="E10" s="77"/>
      <c r="F10" s="78"/>
      <c r="G10" s="82"/>
      <c r="H10" s="82" t="s">
        <v>15</v>
      </c>
      <c r="I10" s="82"/>
      <c r="J10" s="82" t="s">
        <v>16</v>
      </c>
      <c r="K10" s="82"/>
      <c r="L10" s="83" t="s">
        <v>17</v>
      </c>
      <c r="M10" s="83"/>
      <c r="N10" s="81" t="s">
        <v>18</v>
      </c>
      <c r="O10" s="81"/>
    </row>
    <row r="11" spans="1:15" ht="15.75" thickBot="1" x14ac:dyDescent="0.3">
      <c r="A11" s="82"/>
      <c r="B11" s="93"/>
      <c r="C11" s="94"/>
      <c r="D11" s="95"/>
      <c r="E11" s="39" t="s">
        <v>27</v>
      </c>
      <c r="F11" s="39" t="s">
        <v>10</v>
      </c>
      <c r="G11" s="95"/>
      <c r="H11" s="40" t="s">
        <v>19</v>
      </c>
      <c r="I11" s="39" t="s">
        <v>20</v>
      </c>
      <c r="J11" s="39" t="s">
        <v>19</v>
      </c>
      <c r="K11" s="39" t="s">
        <v>20</v>
      </c>
      <c r="L11" s="39" t="s">
        <v>19</v>
      </c>
      <c r="M11" s="39" t="s">
        <v>20</v>
      </c>
      <c r="N11" s="39" t="s">
        <v>19</v>
      </c>
      <c r="O11" s="39" t="s">
        <v>20</v>
      </c>
    </row>
    <row r="12" spans="1:15" ht="15.75" thickTop="1" x14ac:dyDescent="0.25">
      <c r="A12" s="22"/>
      <c r="B12" s="37" t="s">
        <v>35</v>
      </c>
      <c r="C12" s="32"/>
      <c r="D12" s="37"/>
      <c r="E12" s="37"/>
      <c r="F12" s="32"/>
      <c r="G12" s="32"/>
      <c r="H12" s="32"/>
      <c r="I12" s="32"/>
      <c r="J12" s="32"/>
      <c r="K12" s="32"/>
      <c r="L12" s="32"/>
      <c r="M12" s="32"/>
      <c r="N12" s="32"/>
      <c r="O12" s="38"/>
    </row>
    <row r="13" spans="1:15" x14ac:dyDescent="0.25">
      <c r="A13" s="23" t="s">
        <v>36</v>
      </c>
      <c r="B13" s="24">
        <v>1.1000000000000001</v>
      </c>
      <c r="C13" s="24" t="s">
        <v>37</v>
      </c>
      <c r="D13" s="44">
        <f>+G13/E13</f>
        <v>8000</v>
      </c>
      <c r="E13" s="34">
        <f>+[1]ppmp!$E$10</f>
        <v>4</v>
      </c>
      <c r="F13" s="34" t="str">
        <f>+[1]ppmp!$F$10</f>
        <v>LOT</v>
      </c>
      <c r="G13" s="41">
        <v>32000</v>
      </c>
      <c r="H13" s="34">
        <v>1</v>
      </c>
      <c r="I13" s="45">
        <f>+G13/E13</f>
        <v>8000</v>
      </c>
      <c r="J13" s="34">
        <f t="shared" ref="J13:O23" si="0">+H13</f>
        <v>1</v>
      </c>
      <c r="K13" s="46">
        <f t="shared" si="0"/>
        <v>8000</v>
      </c>
      <c r="L13" s="34">
        <f t="shared" si="0"/>
        <v>1</v>
      </c>
      <c r="M13" s="46">
        <f t="shared" si="0"/>
        <v>8000</v>
      </c>
      <c r="N13" s="34">
        <f t="shared" si="0"/>
        <v>1</v>
      </c>
      <c r="O13" s="47">
        <f t="shared" si="0"/>
        <v>8000</v>
      </c>
    </row>
    <row r="14" spans="1:15" x14ac:dyDescent="0.25">
      <c r="A14" s="25" t="s">
        <v>38</v>
      </c>
      <c r="B14" s="24">
        <v>1.2</v>
      </c>
      <c r="C14" s="24" t="s">
        <v>39</v>
      </c>
      <c r="D14" s="44">
        <f t="shared" ref="D14:D23" si="1">+G14/E14</f>
        <v>5000</v>
      </c>
      <c r="E14" s="34">
        <f>+[1]ppmp!$E$10</f>
        <v>4</v>
      </c>
      <c r="F14" s="34" t="str">
        <f>+[1]ppmp!$F$10</f>
        <v>LOT</v>
      </c>
      <c r="G14" s="41">
        <v>20000</v>
      </c>
      <c r="H14" s="34">
        <v>1</v>
      </c>
      <c r="I14" s="45">
        <f t="shared" ref="I14:I22" si="2">+G14/E14</f>
        <v>5000</v>
      </c>
      <c r="J14" s="34">
        <f t="shared" si="0"/>
        <v>1</v>
      </c>
      <c r="K14" s="46">
        <f t="shared" si="0"/>
        <v>5000</v>
      </c>
      <c r="L14" s="34">
        <f t="shared" si="0"/>
        <v>1</v>
      </c>
      <c r="M14" s="46">
        <f t="shared" si="0"/>
        <v>5000</v>
      </c>
      <c r="N14" s="34">
        <f t="shared" si="0"/>
        <v>1</v>
      </c>
      <c r="O14" s="47">
        <f t="shared" si="0"/>
        <v>5000</v>
      </c>
    </row>
    <row r="15" spans="1:15" x14ac:dyDescent="0.25">
      <c r="A15" s="26" t="s">
        <v>40</v>
      </c>
      <c r="B15" s="27">
        <v>1.3</v>
      </c>
      <c r="C15" s="33" t="s">
        <v>41</v>
      </c>
      <c r="D15" s="44">
        <f t="shared" si="1"/>
        <v>10000</v>
      </c>
      <c r="E15" s="34">
        <f>+[1]ppmp!$E$10</f>
        <v>4</v>
      </c>
      <c r="F15" s="34" t="str">
        <f>+[1]ppmp!$F$10</f>
        <v>LOT</v>
      </c>
      <c r="G15" s="41">
        <v>40000</v>
      </c>
      <c r="H15" s="34">
        <v>1</v>
      </c>
      <c r="I15" s="45">
        <f t="shared" si="2"/>
        <v>10000</v>
      </c>
      <c r="J15" s="34">
        <f t="shared" si="0"/>
        <v>1</v>
      </c>
      <c r="K15" s="46">
        <f t="shared" si="0"/>
        <v>10000</v>
      </c>
      <c r="L15" s="34">
        <f t="shared" si="0"/>
        <v>1</v>
      </c>
      <c r="M15" s="46">
        <f t="shared" si="0"/>
        <v>10000</v>
      </c>
      <c r="N15" s="34">
        <f t="shared" si="0"/>
        <v>1</v>
      </c>
      <c r="O15" s="47">
        <f t="shared" si="0"/>
        <v>10000</v>
      </c>
    </row>
    <row r="16" spans="1:15" x14ac:dyDescent="0.25">
      <c r="A16" s="25" t="s">
        <v>42</v>
      </c>
      <c r="B16" s="24">
        <v>1.4</v>
      </c>
      <c r="C16" s="24" t="s">
        <v>43</v>
      </c>
      <c r="D16" s="44">
        <f t="shared" si="1"/>
        <v>5000</v>
      </c>
      <c r="E16" s="34">
        <f>+[1]ppmp!$E$10</f>
        <v>4</v>
      </c>
      <c r="F16" s="34" t="str">
        <f>+[1]ppmp!$F$10</f>
        <v>LOT</v>
      </c>
      <c r="G16" s="41">
        <v>20000</v>
      </c>
      <c r="H16" s="34">
        <v>1</v>
      </c>
      <c r="I16" s="45">
        <f t="shared" si="2"/>
        <v>5000</v>
      </c>
      <c r="J16" s="34">
        <f t="shared" si="0"/>
        <v>1</v>
      </c>
      <c r="K16" s="46">
        <f t="shared" si="0"/>
        <v>5000</v>
      </c>
      <c r="L16" s="34">
        <f t="shared" si="0"/>
        <v>1</v>
      </c>
      <c r="M16" s="46">
        <f t="shared" si="0"/>
        <v>5000</v>
      </c>
      <c r="N16" s="34">
        <f t="shared" si="0"/>
        <v>1</v>
      </c>
      <c r="O16" s="47">
        <f t="shared" si="0"/>
        <v>5000</v>
      </c>
    </row>
    <row r="17" spans="1:16" x14ac:dyDescent="0.25">
      <c r="A17" s="25" t="s">
        <v>44</v>
      </c>
      <c r="B17" s="24">
        <v>1.5</v>
      </c>
      <c r="C17" s="24" t="s">
        <v>45</v>
      </c>
      <c r="D17" s="44">
        <f t="shared" si="1"/>
        <v>10000</v>
      </c>
      <c r="E17" s="34">
        <f>+[1]ppmp!$E$10</f>
        <v>4</v>
      </c>
      <c r="F17" s="34" t="str">
        <f>+[1]ppmp!$F$10</f>
        <v>LOT</v>
      </c>
      <c r="G17" s="41">
        <v>40000</v>
      </c>
      <c r="H17" s="34">
        <v>1</v>
      </c>
      <c r="I17" s="45">
        <f t="shared" si="2"/>
        <v>10000</v>
      </c>
      <c r="J17" s="34">
        <f t="shared" si="0"/>
        <v>1</v>
      </c>
      <c r="K17" s="46">
        <f t="shared" si="0"/>
        <v>10000</v>
      </c>
      <c r="L17" s="34">
        <f t="shared" si="0"/>
        <v>1</v>
      </c>
      <c r="M17" s="46">
        <f t="shared" si="0"/>
        <v>10000</v>
      </c>
      <c r="N17" s="34">
        <f t="shared" si="0"/>
        <v>1</v>
      </c>
      <c r="O17" s="47">
        <f t="shared" si="0"/>
        <v>10000</v>
      </c>
    </row>
    <row r="18" spans="1:16" x14ac:dyDescent="0.25">
      <c r="A18" s="28" t="s">
        <v>46</v>
      </c>
      <c r="B18" s="29">
        <v>1.6</v>
      </c>
      <c r="C18" s="29" t="s">
        <v>47</v>
      </c>
      <c r="D18" s="44">
        <f t="shared" si="1"/>
        <v>25000</v>
      </c>
      <c r="E18" s="34">
        <f>+[1]ppmp!$E$10</f>
        <v>4</v>
      </c>
      <c r="F18" s="34" t="str">
        <f>+[1]ppmp!$F$10</f>
        <v>LOT</v>
      </c>
      <c r="G18" s="41">
        <v>100000</v>
      </c>
      <c r="H18" s="34">
        <v>1</v>
      </c>
      <c r="I18" s="45">
        <f t="shared" si="2"/>
        <v>25000</v>
      </c>
      <c r="J18" s="34">
        <f t="shared" si="0"/>
        <v>1</v>
      </c>
      <c r="K18" s="46">
        <f t="shared" si="0"/>
        <v>25000</v>
      </c>
      <c r="L18" s="34">
        <f t="shared" si="0"/>
        <v>1</v>
      </c>
      <c r="M18" s="46">
        <f t="shared" si="0"/>
        <v>25000</v>
      </c>
      <c r="N18" s="34">
        <f t="shared" si="0"/>
        <v>1</v>
      </c>
      <c r="O18" s="47">
        <f t="shared" si="0"/>
        <v>25000</v>
      </c>
    </row>
    <row r="19" spans="1:16" x14ac:dyDescent="0.25">
      <c r="A19" s="28" t="s">
        <v>48</v>
      </c>
      <c r="B19" s="29">
        <v>1.7</v>
      </c>
      <c r="C19" s="29" t="s">
        <v>49</v>
      </c>
      <c r="D19" s="44">
        <f>+G19/E19</f>
        <v>59675</v>
      </c>
      <c r="E19" s="34">
        <f>+[1]ppmp!$E$10</f>
        <v>4</v>
      </c>
      <c r="F19" s="34" t="str">
        <f>+[1]ppmp!$F$10</f>
        <v>LOT</v>
      </c>
      <c r="G19" s="41">
        <v>238700</v>
      </c>
      <c r="H19" s="34">
        <v>1</v>
      </c>
      <c r="I19" s="45">
        <f t="shared" si="2"/>
        <v>59675</v>
      </c>
      <c r="J19" s="34">
        <f t="shared" si="0"/>
        <v>1</v>
      </c>
      <c r="K19" s="46">
        <f t="shared" si="0"/>
        <v>59675</v>
      </c>
      <c r="L19" s="34">
        <f t="shared" si="0"/>
        <v>1</v>
      </c>
      <c r="M19" s="46">
        <f t="shared" si="0"/>
        <v>59675</v>
      </c>
      <c r="N19" s="34">
        <f t="shared" si="0"/>
        <v>1</v>
      </c>
      <c r="O19" s="47">
        <f t="shared" si="0"/>
        <v>59675</v>
      </c>
    </row>
    <row r="20" spans="1:16" x14ac:dyDescent="0.25">
      <c r="A20" s="28" t="s">
        <v>56</v>
      </c>
      <c r="B20" s="30">
        <v>1.1100000000000001</v>
      </c>
      <c r="C20" s="29" t="s">
        <v>57</v>
      </c>
      <c r="D20" s="44">
        <f t="shared" si="1"/>
        <v>75000</v>
      </c>
      <c r="E20" s="34">
        <f>+[1]ppmp!$E$10</f>
        <v>4</v>
      </c>
      <c r="F20" s="34" t="str">
        <f>+[1]ppmp!$F$10</f>
        <v>LOT</v>
      </c>
      <c r="G20" s="41">
        <v>300000</v>
      </c>
      <c r="H20" s="34">
        <v>1</v>
      </c>
      <c r="I20" s="45">
        <f t="shared" si="2"/>
        <v>75000</v>
      </c>
      <c r="J20" s="34">
        <f t="shared" si="0"/>
        <v>1</v>
      </c>
      <c r="K20" s="46">
        <f t="shared" si="0"/>
        <v>75000</v>
      </c>
      <c r="L20" s="34">
        <f t="shared" si="0"/>
        <v>1</v>
      </c>
      <c r="M20" s="46">
        <f t="shared" si="0"/>
        <v>75000</v>
      </c>
      <c r="N20" s="34">
        <f t="shared" si="0"/>
        <v>1</v>
      </c>
      <c r="O20" s="47">
        <f t="shared" si="0"/>
        <v>75000</v>
      </c>
    </row>
    <row r="21" spans="1:16" x14ac:dyDescent="0.25">
      <c r="A21" s="25" t="s">
        <v>60</v>
      </c>
      <c r="B21" s="24">
        <v>1.1299999999999999</v>
      </c>
      <c r="C21" s="24" t="s">
        <v>62</v>
      </c>
      <c r="D21" s="44">
        <f t="shared" si="1"/>
        <v>5000</v>
      </c>
      <c r="E21" s="34">
        <f>+[1]ppmp!$E$10</f>
        <v>4</v>
      </c>
      <c r="F21" s="34" t="str">
        <f>+[1]ppmp!$F$10</f>
        <v>LOT</v>
      </c>
      <c r="G21" s="41">
        <v>20000</v>
      </c>
      <c r="H21" s="34">
        <v>1</v>
      </c>
      <c r="I21" s="45">
        <f t="shared" si="2"/>
        <v>5000</v>
      </c>
      <c r="J21" s="34">
        <f t="shared" si="0"/>
        <v>1</v>
      </c>
      <c r="K21" s="46">
        <f t="shared" si="0"/>
        <v>5000</v>
      </c>
      <c r="L21" s="34">
        <f t="shared" si="0"/>
        <v>1</v>
      </c>
      <c r="M21" s="46">
        <f t="shared" si="0"/>
        <v>5000</v>
      </c>
      <c r="N21" s="34">
        <f t="shared" si="0"/>
        <v>1</v>
      </c>
      <c r="O21" s="47">
        <f t="shared" si="0"/>
        <v>5000</v>
      </c>
    </row>
    <row r="22" spans="1:16" x14ac:dyDescent="0.25">
      <c r="A22" s="28" t="s">
        <v>103</v>
      </c>
      <c r="B22" s="29"/>
      <c r="C22" s="29" t="s">
        <v>63</v>
      </c>
      <c r="D22" s="44">
        <f t="shared" si="1"/>
        <v>3750</v>
      </c>
      <c r="E22" s="34">
        <f>+[1]ppmp!$E$10</f>
        <v>4</v>
      </c>
      <c r="F22" s="34" t="str">
        <f>+[1]ppmp!$F$10</f>
        <v>LOT</v>
      </c>
      <c r="G22" s="41">
        <v>15000</v>
      </c>
      <c r="H22" s="34">
        <v>1</v>
      </c>
      <c r="I22" s="45">
        <f t="shared" si="2"/>
        <v>3750</v>
      </c>
      <c r="J22" s="34">
        <f t="shared" si="0"/>
        <v>1</v>
      </c>
      <c r="K22" s="46">
        <f t="shared" si="0"/>
        <v>3750</v>
      </c>
      <c r="L22" s="34">
        <f t="shared" si="0"/>
        <v>1</v>
      </c>
      <c r="M22" s="46">
        <f t="shared" si="0"/>
        <v>3750</v>
      </c>
      <c r="N22" s="34">
        <f t="shared" si="0"/>
        <v>1</v>
      </c>
      <c r="O22" s="47">
        <f t="shared" si="0"/>
        <v>3750</v>
      </c>
    </row>
    <row r="23" spans="1:16" x14ac:dyDescent="0.25">
      <c r="A23" s="28" t="s">
        <v>64</v>
      </c>
      <c r="B23" s="29">
        <v>1.1399999999999999</v>
      </c>
      <c r="C23" s="29" t="s">
        <v>65</v>
      </c>
      <c r="D23" s="44">
        <f t="shared" si="1"/>
        <v>7500</v>
      </c>
      <c r="E23" s="34">
        <f>+[1]ppmp!$E$10</f>
        <v>4</v>
      </c>
      <c r="F23" s="34" t="str">
        <f>+[1]ppmp!$F$10</f>
        <v>LOT</v>
      </c>
      <c r="G23" s="41">
        <v>30000</v>
      </c>
      <c r="H23" s="34">
        <v>1</v>
      </c>
      <c r="I23" s="45">
        <f>+G23/E23</f>
        <v>7500</v>
      </c>
      <c r="J23" s="34">
        <f t="shared" si="0"/>
        <v>1</v>
      </c>
      <c r="K23" s="46">
        <f t="shared" si="0"/>
        <v>7500</v>
      </c>
      <c r="L23" s="34">
        <f t="shared" si="0"/>
        <v>1</v>
      </c>
      <c r="M23" s="46">
        <f t="shared" si="0"/>
        <v>7500</v>
      </c>
      <c r="N23" s="34">
        <f t="shared" si="0"/>
        <v>1</v>
      </c>
      <c r="O23" s="47">
        <f t="shared" si="0"/>
        <v>7500</v>
      </c>
    </row>
    <row r="24" spans="1:16" x14ac:dyDescent="0.25">
      <c r="A24" s="96" t="s">
        <v>66</v>
      </c>
      <c r="B24" s="97"/>
      <c r="C24" s="97"/>
      <c r="D24" s="60"/>
      <c r="E24" s="58"/>
      <c r="F24" s="58"/>
      <c r="G24" s="60">
        <f>SUM(G13:G23)</f>
        <v>855700</v>
      </c>
      <c r="H24" s="58"/>
      <c r="I24" s="60">
        <f>SUM(I13:I23)</f>
        <v>213925</v>
      </c>
      <c r="J24" s="58"/>
      <c r="K24" s="60">
        <f>SUM(K13:K23)</f>
        <v>213925</v>
      </c>
      <c r="L24" s="58"/>
      <c r="M24" s="60">
        <f>SUM(M13:M23)</f>
        <v>213925</v>
      </c>
      <c r="N24" s="58"/>
      <c r="O24" s="60">
        <f>SUM(O13:O23)</f>
        <v>213925</v>
      </c>
    </row>
    <row r="25" spans="1:16" x14ac:dyDescent="0.25">
      <c r="A25" s="98"/>
      <c r="B25" s="99"/>
      <c r="C25" s="99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x14ac:dyDescent="0.25">
      <c r="A26" s="28"/>
      <c r="B26" s="29" t="s">
        <v>67</v>
      </c>
      <c r="C26" s="45"/>
      <c r="D26" s="44"/>
      <c r="E26" s="45"/>
      <c r="F26" s="45"/>
      <c r="G26" s="48"/>
      <c r="H26" s="45"/>
      <c r="I26" s="45"/>
      <c r="J26" s="45"/>
      <c r="K26" s="45"/>
      <c r="L26" s="45"/>
      <c r="M26" s="45"/>
      <c r="N26" s="45"/>
      <c r="O26" s="49"/>
      <c r="P26" s="43"/>
    </row>
    <row r="27" spans="1:16" x14ac:dyDescent="0.25">
      <c r="A27" s="28" t="s">
        <v>70</v>
      </c>
      <c r="B27" s="29">
        <v>2.2000000000000002</v>
      </c>
      <c r="C27" s="48" t="s">
        <v>71</v>
      </c>
      <c r="D27" s="45">
        <v>150000</v>
      </c>
      <c r="E27" s="45"/>
      <c r="F27" s="45"/>
      <c r="G27" s="45">
        <v>150000</v>
      </c>
      <c r="H27" s="45"/>
      <c r="I27" s="45">
        <v>150000</v>
      </c>
      <c r="J27" s="45">
        <v>1</v>
      </c>
      <c r="K27" s="45"/>
      <c r="L27" s="45"/>
      <c r="M27" s="45"/>
      <c r="N27" s="45"/>
      <c r="O27" s="49"/>
      <c r="P27" s="43"/>
    </row>
    <row r="28" spans="1:16" x14ac:dyDescent="0.25">
      <c r="A28" s="28" t="s">
        <v>72</v>
      </c>
      <c r="B28" s="29">
        <v>2.4</v>
      </c>
      <c r="C28" s="48" t="s">
        <v>127</v>
      </c>
      <c r="D28" s="45">
        <f t="shared" ref="D28:D29" si="3">+G28/E28</f>
        <v>0</v>
      </c>
      <c r="E28" s="45">
        <v>1</v>
      </c>
      <c r="F28" s="45" t="str">
        <f>+[1]ppmp!$F$30</f>
        <v>lot</v>
      </c>
      <c r="G28" s="45"/>
      <c r="H28" s="45"/>
      <c r="I28" s="45"/>
      <c r="J28" s="45"/>
      <c r="K28" s="45"/>
      <c r="L28" s="45">
        <v>1</v>
      </c>
      <c r="M28" s="45">
        <f>G28</f>
        <v>0</v>
      </c>
      <c r="N28" s="45"/>
      <c r="O28" s="49"/>
      <c r="P28" s="43"/>
    </row>
    <row r="29" spans="1:16" x14ac:dyDescent="0.25">
      <c r="A29" s="28"/>
      <c r="B29" s="29"/>
      <c r="C29" s="48" t="s">
        <v>238</v>
      </c>
      <c r="D29" s="45">
        <f t="shared" si="3"/>
        <v>12000</v>
      </c>
      <c r="E29" s="45">
        <v>1</v>
      </c>
      <c r="F29" s="45" t="s">
        <v>84</v>
      </c>
      <c r="G29" s="45">
        <v>12000</v>
      </c>
      <c r="H29" s="45">
        <v>1</v>
      </c>
      <c r="I29" s="45">
        <v>12000</v>
      </c>
      <c r="J29" s="45"/>
      <c r="K29" s="45"/>
      <c r="L29" s="45"/>
      <c r="M29" s="45"/>
      <c r="N29" s="45"/>
      <c r="O29" s="49"/>
      <c r="P29" s="43"/>
    </row>
    <row r="30" spans="1:16" s="8" customFormat="1" x14ac:dyDescent="0.25">
      <c r="A30" s="35"/>
      <c r="B30" s="36"/>
      <c r="C30" s="52" t="s">
        <v>82</v>
      </c>
      <c r="D30" s="55">
        <f>SUM(D27:D29)</f>
        <v>162000</v>
      </c>
      <c r="E30" s="56"/>
      <c r="F30" s="56"/>
      <c r="G30" s="57">
        <f>SUM(G27:G29)</f>
        <v>162000</v>
      </c>
      <c r="H30" s="57"/>
      <c r="I30" s="57">
        <f>SUM(I27:I29)</f>
        <v>162000</v>
      </c>
      <c r="J30" s="55"/>
      <c r="K30" s="57">
        <f>SUM(K27:K29)</f>
        <v>0</v>
      </c>
      <c r="L30" s="55"/>
      <c r="M30" s="57">
        <f>SUM(M27:M29)</f>
        <v>0</v>
      </c>
      <c r="N30" s="56"/>
      <c r="O30" s="57">
        <f>SUM(O27:O29)</f>
        <v>0</v>
      </c>
      <c r="P30" s="51"/>
    </row>
    <row r="31" spans="1:16" s="8" customFormat="1" ht="14.45" customHeight="1" x14ac:dyDescent="0.25">
      <c r="A31" s="88" t="s">
        <v>85</v>
      </c>
      <c r="B31" s="89"/>
      <c r="C31" s="90"/>
      <c r="D31" s="61"/>
      <c r="E31" s="61"/>
      <c r="F31" s="61"/>
      <c r="G31" s="61"/>
      <c r="H31" s="61"/>
      <c r="I31" s="61">
        <f>I30+I24</f>
        <v>375925</v>
      </c>
      <c r="J31" s="61"/>
      <c r="K31" s="61">
        <f>K30+K24</f>
        <v>213925</v>
      </c>
      <c r="L31" s="62"/>
      <c r="M31" s="61">
        <f>M30+M24</f>
        <v>213925</v>
      </c>
      <c r="N31" s="62"/>
      <c r="O31" s="61">
        <f>O30+O24</f>
        <v>213925</v>
      </c>
      <c r="P31" s="51">
        <f>O31+M31+K31+I31</f>
        <v>1017700</v>
      </c>
    </row>
    <row r="32" spans="1:16" s="8" customFormat="1" ht="14.45" customHeight="1" x14ac:dyDescent="0.25">
      <c r="C32" s="53"/>
      <c r="D32" s="53"/>
      <c r="E32" s="53"/>
      <c r="F32" s="53"/>
      <c r="G32" s="53"/>
      <c r="H32" s="53"/>
      <c r="I32" s="54"/>
      <c r="J32" s="53"/>
      <c r="K32" s="51"/>
      <c r="L32" s="43"/>
      <c r="M32" s="43"/>
      <c r="N32" s="43"/>
      <c r="O32" s="51"/>
      <c r="P32" s="51"/>
    </row>
    <row r="33" spans="2:16" s="8" customFormat="1" ht="14.45" customHeight="1" x14ac:dyDescent="0.25">
      <c r="B33" s="100" t="s">
        <v>125</v>
      </c>
      <c r="C33" s="100"/>
      <c r="D33" s="100"/>
      <c r="E33" s="53"/>
      <c r="F33" s="53"/>
      <c r="G33" s="53"/>
      <c r="H33" s="53"/>
      <c r="I33" s="54"/>
      <c r="J33" s="53"/>
      <c r="K33" s="51"/>
      <c r="L33" s="43"/>
      <c r="M33" s="43"/>
      <c r="N33" s="43"/>
      <c r="O33" s="51"/>
      <c r="P33" s="51"/>
    </row>
    <row r="34" spans="2:16" s="8" customFormat="1" ht="20.45" customHeight="1" x14ac:dyDescent="0.25">
      <c r="B34" s="101" t="s">
        <v>126</v>
      </c>
      <c r="C34" s="101"/>
      <c r="D34" s="101"/>
      <c r="E34" s="7"/>
      <c r="I34" s="7"/>
      <c r="L34"/>
      <c r="M34"/>
      <c r="N34"/>
    </row>
    <row r="35" spans="2:16" s="8" customFormat="1" x14ac:dyDescent="0.25">
      <c r="C35" s="7"/>
      <c r="D35" s="7"/>
      <c r="E35" s="7"/>
      <c r="I35" s="7"/>
      <c r="L35"/>
      <c r="M35"/>
      <c r="N35"/>
    </row>
    <row r="36" spans="2:16" s="8" customFormat="1" x14ac:dyDescent="0.25"/>
  </sheetData>
  <mergeCells count="24">
    <mergeCell ref="B33:D33"/>
    <mergeCell ref="B34:D34"/>
    <mergeCell ref="H10:I10"/>
    <mergeCell ref="J10:K10"/>
    <mergeCell ref="L10:M10"/>
    <mergeCell ref="N10:O10"/>
    <mergeCell ref="A24:C25"/>
    <mergeCell ref="A31:C31"/>
    <mergeCell ref="A8:F8"/>
    <mergeCell ref="H8:I8"/>
    <mergeCell ref="J8:K8"/>
    <mergeCell ref="L8:O8"/>
    <mergeCell ref="A9:A11"/>
    <mergeCell ref="B9:C11"/>
    <mergeCell ref="D9:D11"/>
    <mergeCell ref="E9:F10"/>
    <mergeCell ref="G9:G11"/>
    <mergeCell ref="H9:O9"/>
    <mergeCell ref="A3:O3"/>
    <mergeCell ref="A4:O4"/>
    <mergeCell ref="A6:E6"/>
    <mergeCell ref="A7:F7"/>
    <mergeCell ref="G7:K7"/>
    <mergeCell ref="L7:O7"/>
  </mergeCells>
  <pageMargins left="0.62992125984251968" right="0.23622047244094491" top="0" bottom="0" header="0.31496062992125984" footer="0.31496062992125984"/>
  <pageSetup paperSize="5"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Form 4a - APP Office</vt:lpstr>
      <vt:lpstr>SB</vt:lpstr>
      <vt:lpstr>MO</vt:lpstr>
      <vt:lpstr>DA</vt:lpstr>
      <vt:lpstr>Assessor</vt:lpstr>
      <vt:lpstr>mgso</vt:lpstr>
      <vt:lpstr>mto</vt:lpstr>
      <vt:lpstr>Health</vt:lpstr>
      <vt:lpstr>M&amp;S</vt:lpstr>
      <vt:lpstr>Acctg</vt:lpstr>
      <vt:lpstr>mbo</vt:lpstr>
      <vt:lpstr>mcr</vt:lpstr>
      <vt:lpstr>MPDC</vt:lpstr>
      <vt:lpstr>drrm</vt:lpstr>
      <vt:lpstr>mswd</vt:lpstr>
      <vt:lpstr>MEO</vt:lpstr>
      <vt:lpstr>Form 4b - APP Summary</vt:lpstr>
      <vt:lpstr>'Form 4b - APP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2021-04-08T02:39:40Z</cp:lastPrinted>
  <dcterms:created xsi:type="dcterms:W3CDTF">2018-01-17T05:27:32Z</dcterms:created>
  <dcterms:modified xsi:type="dcterms:W3CDTF">2021-04-08T02:39:52Z</dcterms:modified>
</cp:coreProperties>
</file>