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dp 2020\2021 1st fdp\"/>
    </mc:Choice>
  </mc:AlternateContent>
  <bookViews>
    <workbookView xWindow="0" yWindow="0" windowWidth="19425" windowHeight="11025" activeTab="2"/>
  </bookViews>
  <sheets>
    <sheet name="mo,sb,mpdc,mto,ass " sheetId="3" r:id="rId1"/>
    <sheet name="dswd,da,ms" sheetId="4" r:id="rId2"/>
    <sheet name="mbo,mcr,acctg,gso" sheetId="5" r:id="rId3"/>
    <sheet name="eng'g,rhu,drrm" sheetId="6" r:id="rId4"/>
    <sheet name="market" sheetId="7" r:id="rId5"/>
    <sheet name="lgu matalam" sheetId="8" r:id="rId6"/>
    <sheet name="Form 1 - Summary" sheetId="9" r:id="rId7"/>
    <sheet name="Form 1 Summary Market" sheetId="10" r:id="rId8"/>
  </sheets>
  <externalReferences>
    <externalReference r:id="rId9"/>
  </externalReferences>
  <definedNames>
    <definedName name="________F100000">'[1]dswd,da,ms'!#REF!</definedName>
    <definedName name="_______F100000">'[1]dswd,da,ms'!#REF!</definedName>
    <definedName name="______F100000" localSheetId="4">'[1]dswd,da,ms'!#REF!</definedName>
    <definedName name="_____F100000">'[1]dswd,da,ms'!#REF!</definedName>
    <definedName name="____F100000">'[1]dswd,da,ms'!#REF!</definedName>
    <definedName name="___F100000">'dswd,da,ms'!#REF!</definedName>
    <definedName name="__F100000">'[1]dswd,da,ms'!#REF!</definedName>
    <definedName name="_A75000">'dswd,da,ms'!$A$27104</definedName>
    <definedName name="_F100000" localSheetId="0">'[1]dswd,da,ms'!#REF!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0" i="10" l="1"/>
  <c r="G110" i="10"/>
  <c r="G111" i="10" s="1"/>
  <c r="E110" i="10"/>
  <c r="D110" i="10"/>
  <c r="F109" i="10"/>
  <c r="F108" i="10"/>
  <c r="F107" i="10"/>
  <c r="F106" i="10"/>
  <c r="F105" i="10"/>
  <c r="F104" i="10"/>
  <c r="F103" i="10"/>
  <c r="F102" i="10"/>
  <c r="H101" i="10"/>
  <c r="G101" i="10"/>
  <c r="E101" i="10"/>
  <c r="E111" i="10" s="1"/>
  <c r="D101" i="10"/>
  <c r="F100" i="10"/>
  <c r="F99" i="10"/>
  <c r="H97" i="10"/>
  <c r="G97" i="10"/>
  <c r="E97" i="10"/>
  <c r="D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97" i="10" s="1"/>
  <c r="H65" i="10"/>
  <c r="G65" i="10"/>
  <c r="E65" i="10"/>
  <c r="F64" i="10"/>
  <c r="F63" i="10"/>
  <c r="F62" i="10"/>
  <c r="D62" i="10"/>
  <c r="D65" i="10" s="1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H41" i="10"/>
  <c r="G41" i="10"/>
  <c r="F41" i="10"/>
  <c r="E41" i="10"/>
  <c r="D41" i="10"/>
  <c r="H37" i="10"/>
  <c r="G37" i="10"/>
  <c r="E37" i="10"/>
  <c r="D37" i="10"/>
  <c r="H36" i="10"/>
  <c r="H27" i="10"/>
  <c r="H42" i="10" s="1"/>
  <c r="H43" i="10" s="1"/>
  <c r="G27" i="10"/>
  <c r="G42" i="10" s="1"/>
  <c r="G43" i="10" s="1"/>
  <c r="E27" i="10"/>
  <c r="D27" i="10"/>
  <c r="D42" i="10" s="1"/>
  <c r="D43" i="10" s="1"/>
  <c r="F26" i="10"/>
  <c r="F25" i="10"/>
  <c r="F24" i="10"/>
  <c r="F23" i="10"/>
  <c r="F22" i="10"/>
  <c r="F21" i="10"/>
  <c r="F27" i="10" s="1"/>
  <c r="F42" i="10" s="1"/>
  <c r="F20" i="10"/>
  <c r="F19" i="10"/>
  <c r="F18" i="10"/>
  <c r="F11" i="10"/>
  <c r="H200" i="9"/>
  <c r="G200" i="9"/>
  <c r="E200" i="9"/>
  <c r="D200" i="9"/>
  <c r="F196" i="9"/>
  <c r="F195" i="9"/>
  <c r="F194" i="9"/>
  <c r="F193" i="9"/>
  <c r="F192" i="9"/>
  <c r="F191" i="9"/>
  <c r="F190" i="9"/>
  <c r="F188" i="9"/>
  <c r="F187" i="9"/>
  <c r="F185" i="9"/>
  <c r="F184" i="9"/>
  <c r="F183" i="9"/>
  <c r="F180" i="9"/>
  <c r="H177" i="9"/>
  <c r="G177" i="9"/>
  <c r="E177" i="9"/>
  <c r="D177" i="9"/>
  <c r="F176" i="9"/>
  <c r="F175" i="9"/>
  <c r="F172" i="9"/>
  <c r="F171" i="9"/>
  <c r="F169" i="9"/>
  <c r="F167" i="9"/>
  <c r="F165" i="9"/>
  <c r="F164" i="9"/>
  <c r="H145" i="9"/>
  <c r="G145" i="9"/>
  <c r="E145" i="9"/>
  <c r="D145" i="9"/>
  <c r="F144" i="9"/>
  <c r="F143" i="9"/>
  <c r="F142" i="9"/>
  <c r="F141" i="9"/>
  <c r="F139" i="9"/>
  <c r="F138" i="9"/>
  <c r="F137" i="9"/>
  <c r="F136" i="9"/>
  <c r="F135" i="9"/>
  <c r="F134" i="9"/>
  <c r="F133" i="9"/>
  <c r="F132" i="9"/>
  <c r="F130" i="9"/>
  <c r="F129" i="9"/>
  <c r="F128" i="9"/>
  <c r="F127" i="9"/>
  <c r="F126" i="9"/>
  <c r="F125" i="9"/>
  <c r="F117" i="9"/>
  <c r="F116" i="9"/>
  <c r="F115" i="9"/>
  <c r="F114" i="9"/>
  <c r="F113" i="9"/>
  <c r="F112" i="9"/>
  <c r="F111" i="9"/>
  <c r="F106" i="9"/>
  <c r="F105" i="9"/>
  <c r="F104" i="9"/>
  <c r="F103" i="9"/>
  <c r="F96" i="9"/>
  <c r="F95" i="9"/>
  <c r="F94" i="9"/>
  <c r="F93" i="9"/>
  <c r="F92" i="9"/>
  <c r="F91" i="9"/>
  <c r="H74" i="9"/>
  <c r="H90" i="9" s="1"/>
  <c r="H101" i="9" s="1"/>
  <c r="G74" i="9"/>
  <c r="G90" i="9" s="1"/>
  <c r="G101" i="9" s="1"/>
  <c r="E74" i="9"/>
  <c r="E90" i="9" s="1"/>
  <c r="E101" i="9" s="1"/>
  <c r="D74" i="9"/>
  <c r="D90" i="9" s="1"/>
  <c r="D101" i="9" s="1"/>
  <c r="F72" i="9"/>
  <c r="F69" i="9"/>
  <c r="F68" i="9"/>
  <c r="F67" i="9"/>
  <c r="F65" i="9"/>
  <c r="F64" i="9"/>
  <c r="F63" i="9"/>
  <c r="F62" i="9"/>
  <c r="F61" i="9"/>
  <c r="H56" i="9"/>
  <c r="H57" i="9" s="1"/>
  <c r="G56" i="9"/>
  <c r="E56" i="9"/>
  <c r="E58" i="9" s="1"/>
  <c r="D56" i="9"/>
  <c r="F55" i="9"/>
  <c r="F54" i="9"/>
  <c r="F53" i="9"/>
  <c r="F52" i="9"/>
  <c r="F51" i="9"/>
  <c r="F50" i="9"/>
  <c r="F49" i="9"/>
  <c r="H45" i="9"/>
  <c r="G45" i="9"/>
  <c r="E45" i="9"/>
  <c r="D45" i="9"/>
  <c r="F44" i="9"/>
  <c r="F42" i="9"/>
  <c r="F41" i="9"/>
  <c r="F39" i="9"/>
  <c r="F38" i="9"/>
  <c r="F37" i="9"/>
  <c r="F36" i="9"/>
  <c r="F35" i="9"/>
  <c r="F34" i="9"/>
  <c r="F33" i="9"/>
  <c r="F32" i="9"/>
  <c r="H30" i="9"/>
  <c r="G30" i="9"/>
  <c r="E30" i="9"/>
  <c r="D30" i="9"/>
  <c r="F29" i="9"/>
  <c r="F28" i="9"/>
  <c r="F27" i="9"/>
  <c r="F26" i="9"/>
  <c r="F25" i="9"/>
  <c r="F24" i="9"/>
  <c r="F23" i="9"/>
  <c r="F22" i="9"/>
  <c r="F21" i="9"/>
  <c r="F20" i="9"/>
  <c r="F18" i="9"/>
  <c r="F17" i="9"/>
  <c r="F16" i="9"/>
  <c r="F11" i="9"/>
  <c r="H69" i="8"/>
  <c r="G61" i="8"/>
  <c r="G62" i="8" s="1"/>
  <c r="F61" i="8"/>
  <c r="F62" i="8" s="1"/>
  <c r="E61" i="8"/>
  <c r="E62" i="8" s="1"/>
  <c r="D61" i="8"/>
  <c r="D62" i="8" s="1"/>
  <c r="H28" i="8"/>
  <c r="G28" i="8"/>
  <c r="E28" i="8"/>
  <c r="D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G112" i="10" l="1"/>
  <c r="D58" i="9"/>
  <c r="F145" i="9"/>
  <c r="F177" i="9"/>
  <c r="F65" i="10"/>
  <c r="F110" i="10"/>
  <c r="D201" i="9"/>
  <c r="F28" i="8"/>
  <c r="F30" i="9"/>
  <c r="F58" i="9" s="1"/>
  <c r="D57" i="9"/>
  <c r="F56" i="9"/>
  <c r="E57" i="9"/>
  <c r="F74" i="9"/>
  <c r="F90" i="9" s="1"/>
  <c r="F101" i="9" s="1"/>
  <c r="G201" i="9"/>
  <c r="D112" i="10"/>
  <c r="F101" i="10"/>
  <c r="H111" i="10"/>
  <c r="H112" i="10" s="1"/>
  <c r="F45" i="9"/>
  <c r="G57" i="9"/>
  <c r="F200" i="9"/>
  <c r="F201" i="9" s="1"/>
  <c r="E42" i="10"/>
  <c r="E43" i="10" s="1"/>
  <c r="E112" i="10" s="1"/>
  <c r="D111" i="10"/>
  <c r="F111" i="10"/>
  <c r="F43" i="10"/>
  <c r="E201" i="9"/>
  <c r="E202" i="9" s="1"/>
  <c r="H201" i="9"/>
  <c r="H58" i="9"/>
  <c r="H202" i="9" s="1"/>
  <c r="G58" i="9"/>
  <c r="G202" i="9" s="1"/>
  <c r="G63" i="8"/>
  <c r="F63" i="8"/>
  <c r="E63" i="8"/>
  <c r="E64" i="8" s="1"/>
  <c r="D63" i="8"/>
  <c r="F57" i="9" l="1"/>
  <c r="D202" i="9"/>
  <c r="D64" i="8"/>
  <c r="D65" i="8" s="1"/>
  <c r="G64" i="8"/>
  <c r="G65" i="8" s="1"/>
  <c r="E65" i="8"/>
  <c r="F64" i="8"/>
  <c r="G66" i="8" l="1"/>
  <c r="G67" i="8" s="1"/>
  <c r="E66" i="8"/>
  <c r="D66" i="8"/>
  <c r="E67" i="8"/>
  <c r="F65" i="8"/>
  <c r="F66" i="8" s="1"/>
  <c r="D67" i="8" l="1"/>
  <c r="D68" i="8" s="1"/>
  <c r="E68" i="8"/>
  <c r="E69" i="8" s="1"/>
  <c r="G68" i="8"/>
  <c r="G69" i="8" s="1"/>
  <c r="F67" i="8"/>
  <c r="F68" i="8" s="1"/>
  <c r="F69" i="8" l="1"/>
  <c r="D69" i="8"/>
  <c r="G219" i="6"/>
  <c r="F219" i="6"/>
  <c r="D219" i="6"/>
  <c r="C219" i="6"/>
  <c r="E218" i="6"/>
  <c r="E217" i="6"/>
  <c r="E216" i="6"/>
  <c r="E215" i="6"/>
  <c r="E214" i="6"/>
  <c r="G212" i="6"/>
  <c r="F212" i="6"/>
  <c r="D212" i="6"/>
  <c r="C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G195" i="6"/>
  <c r="F195" i="6"/>
  <c r="D195" i="6"/>
  <c r="C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G146" i="6"/>
  <c r="F146" i="6"/>
  <c r="D146" i="6"/>
  <c r="D147" i="6" s="1"/>
  <c r="C146" i="6"/>
  <c r="C147" i="6" s="1"/>
  <c r="E145" i="6"/>
  <c r="E144" i="6"/>
  <c r="E146" i="6" s="1"/>
  <c r="E142" i="6"/>
  <c r="G140" i="6"/>
  <c r="F140" i="6"/>
  <c r="D140" i="6"/>
  <c r="C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G123" i="6"/>
  <c r="G147" i="6" s="1"/>
  <c r="F123" i="6"/>
  <c r="F147" i="6" s="1"/>
  <c r="D123" i="6"/>
  <c r="C123" i="6"/>
  <c r="E122" i="6"/>
  <c r="E121" i="6"/>
  <c r="E120" i="6"/>
  <c r="E119" i="6"/>
  <c r="E118" i="6"/>
  <c r="E117" i="6"/>
  <c r="E116" i="6"/>
  <c r="E115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123" i="6" s="1"/>
  <c r="E99" i="6"/>
  <c r="G68" i="6"/>
  <c r="F68" i="6"/>
  <c r="D68" i="6"/>
  <c r="C68" i="6"/>
  <c r="E67" i="6"/>
  <c r="E66" i="6"/>
  <c r="E65" i="6"/>
  <c r="E64" i="6"/>
  <c r="E63" i="6"/>
  <c r="E62" i="6"/>
  <c r="E61" i="6"/>
  <c r="E60" i="6"/>
  <c r="E59" i="6"/>
  <c r="G57" i="6"/>
  <c r="F57" i="6"/>
  <c r="D57" i="6"/>
  <c r="C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G35" i="6"/>
  <c r="F35" i="6"/>
  <c r="F69" i="6" s="1"/>
  <c r="D35" i="6"/>
  <c r="C35" i="6"/>
  <c r="C69" i="6" s="1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G287" i="5"/>
  <c r="F287" i="5"/>
  <c r="D287" i="5"/>
  <c r="C287" i="5"/>
  <c r="E286" i="5"/>
  <c r="E285" i="5"/>
  <c r="E284" i="5"/>
  <c r="E283" i="5"/>
  <c r="E282" i="5"/>
  <c r="G280" i="5"/>
  <c r="F280" i="5"/>
  <c r="F288" i="5" s="1"/>
  <c r="D280" i="5"/>
  <c r="D288" i="5" s="1"/>
  <c r="C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G264" i="5"/>
  <c r="G288" i="5" s="1"/>
  <c r="F264" i="5"/>
  <c r="D264" i="5"/>
  <c r="C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D216" i="5"/>
  <c r="G214" i="5"/>
  <c r="F214" i="5"/>
  <c r="D214" i="5"/>
  <c r="C214" i="5"/>
  <c r="E213" i="5"/>
  <c r="E212" i="5"/>
  <c r="E211" i="5"/>
  <c r="E210" i="5"/>
  <c r="E209" i="5"/>
  <c r="E208" i="5"/>
  <c r="G206" i="5"/>
  <c r="G216" i="5" s="1"/>
  <c r="F206" i="5"/>
  <c r="D206" i="5"/>
  <c r="C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G188" i="5"/>
  <c r="F188" i="5"/>
  <c r="F216" i="5" s="1"/>
  <c r="D188" i="5"/>
  <c r="C188" i="5"/>
  <c r="E187" i="5"/>
  <c r="E186" i="5"/>
  <c r="E185" i="5"/>
  <c r="E184" i="5"/>
  <c r="E183" i="5"/>
  <c r="E182" i="5"/>
  <c r="E181" i="5"/>
  <c r="E179" i="5"/>
  <c r="E178" i="5"/>
  <c r="E177" i="5"/>
  <c r="E176" i="5"/>
  <c r="E175" i="5"/>
  <c r="E174" i="5"/>
  <c r="E173" i="5"/>
  <c r="E172" i="5"/>
  <c r="E170" i="5"/>
  <c r="E169" i="5"/>
  <c r="E168" i="5"/>
  <c r="E167" i="5"/>
  <c r="E166" i="5"/>
  <c r="G132" i="5"/>
  <c r="F132" i="5"/>
  <c r="D132" i="5"/>
  <c r="C132" i="5"/>
  <c r="E131" i="5"/>
  <c r="E130" i="5"/>
  <c r="E129" i="5"/>
  <c r="G126" i="5"/>
  <c r="F126" i="5"/>
  <c r="D126" i="5"/>
  <c r="C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G112" i="5"/>
  <c r="G133" i="5" s="1"/>
  <c r="F112" i="5"/>
  <c r="D112" i="5"/>
  <c r="C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G59" i="5"/>
  <c r="F59" i="5"/>
  <c r="D59" i="5"/>
  <c r="C59" i="5"/>
  <c r="C60" i="5" s="1"/>
  <c r="E58" i="5"/>
  <c r="E57" i="5"/>
  <c r="E56" i="5"/>
  <c r="E55" i="5"/>
  <c r="E54" i="5"/>
  <c r="G52" i="5"/>
  <c r="F52" i="5"/>
  <c r="D52" i="5"/>
  <c r="C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G36" i="5"/>
  <c r="G60" i="5" s="1"/>
  <c r="F36" i="5"/>
  <c r="D36" i="5"/>
  <c r="C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G206" i="4"/>
  <c r="F206" i="4"/>
  <c r="D206" i="4"/>
  <c r="C206" i="4"/>
  <c r="E205" i="4"/>
  <c r="E204" i="4"/>
  <c r="E203" i="4"/>
  <c r="E202" i="4"/>
  <c r="E201" i="4"/>
  <c r="E200" i="4"/>
  <c r="E199" i="4"/>
  <c r="G197" i="4"/>
  <c r="F197" i="4"/>
  <c r="D197" i="4"/>
  <c r="C197" i="4"/>
  <c r="E196" i="4"/>
  <c r="E195" i="4"/>
  <c r="G193" i="4"/>
  <c r="F193" i="4"/>
  <c r="D193" i="4"/>
  <c r="C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93" i="4" s="1"/>
  <c r="E178" i="4"/>
  <c r="G176" i="4"/>
  <c r="F176" i="4"/>
  <c r="D176" i="4"/>
  <c r="C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G131" i="4"/>
  <c r="F131" i="4"/>
  <c r="D131" i="4"/>
  <c r="C131" i="4"/>
  <c r="E130" i="4"/>
  <c r="E129" i="4"/>
  <c r="E128" i="4"/>
  <c r="E127" i="4"/>
  <c r="E126" i="4"/>
  <c r="G124" i="4"/>
  <c r="F124" i="4"/>
  <c r="D124" i="4"/>
  <c r="C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G106" i="4"/>
  <c r="G132" i="4" s="1"/>
  <c r="F106" i="4"/>
  <c r="D106" i="4"/>
  <c r="D132" i="4" s="1"/>
  <c r="C106" i="4"/>
  <c r="E105" i="4"/>
  <c r="E104" i="4"/>
  <c r="E103" i="4"/>
  <c r="E102" i="4"/>
  <c r="E101" i="4"/>
  <c r="E100" i="4"/>
  <c r="E99" i="4"/>
  <c r="E97" i="4"/>
  <c r="E96" i="4"/>
  <c r="E95" i="4"/>
  <c r="E94" i="4"/>
  <c r="E93" i="4"/>
  <c r="E92" i="4"/>
  <c r="E91" i="4"/>
  <c r="E89" i="4"/>
  <c r="E88" i="4"/>
  <c r="E87" i="4"/>
  <c r="E86" i="4"/>
  <c r="E85" i="4"/>
  <c r="G53" i="4"/>
  <c r="F53" i="4"/>
  <c r="D53" i="4"/>
  <c r="C53" i="4"/>
  <c r="E52" i="4"/>
  <c r="E51" i="4"/>
  <c r="E50" i="4"/>
  <c r="E49" i="4"/>
  <c r="E53" i="4" s="1"/>
  <c r="G47" i="4"/>
  <c r="F47" i="4"/>
  <c r="D47" i="4"/>
  <c r="C47" i="4"/>
  <c r="E46" i="4"/>
  <c r="E45" i="4"/>
  <c r="E44" i="4"/>
  <c r="E43" i="4"/>
  <c r="E42" i="4"/>
  <c r="E41" i="4"/>
  <c r="E40" i="4"/>
  <c r="E39" i="4"/>
  <c r="E38" i="4"/>
  <c r="E37" i="4"/>
  <c r="E36" i="4"/>
  <c r="E35" i="4"/>
  <c r="E47" i="4" s="1"/>
  <c r="G33" i="4"/>
  <c r="F33" i="4"/>
  <c r="D33" i="4"/>
  <c r="D54" i="4" s="1"/>
  <c r="C33" i="4"/>
  <c r="C54" i="4" s="1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I435" i="3"/>
  <c r="H435" i="3"/>
  <c r="F435" i="3"/>
  <c r="E435" i="3"/>
  <c r="G434" i="3"/>
  <c r="G433" i="3"/>
  <c r="G432" i="3"/>
  <c r="I429" i="3"/>
  <c r="H429" i="3"/>
  <c r="F429" i="3"/>
  <c r="E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I415" i="3"/>
  <c r="H415" i="3"/>
  <c r="H436" i="3" s="1"/>
  <c r="F415" i="3"/>
  <c r="E415" i="3"/>
  <c r="G414" i="3"/>
  <c r="G413" i="3"/>
  <c r="G412" i="3"/>
  <c r="G411" i="3"/>
  <c r="G410" i="3"/>
  <c r="G409" i="3"/>
  <c r="G408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I367" i="3"/>
  <c r="H367" i="3"/>
  <c r="F367" i="3"/>
  <c r="E367" i="3"/>
  <c r="G366" i="3"/>
  <c r="G365" i="3"/>
  <c r="G364" i="3"/>
  <c r="G363" i="3"/>
  <c r="G362" i="3"/>
  <c r="G361" i="3"/>
  <c r="G367" i="3" s="1"/>
  <c r="I359" i="3"/>
  <c r="H359" i="3"/>
  <c r="F359" i="3"/>
  <c r="F368" i="3" s="1"/>
  <c r="E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I339" i="3"/>
  <c r="I368" i="3" s="1"/>
  <c r="H339" i="3"/>
  <c r="H368" i="3" s="1"/>
  <c r="F339" i="3"/>
  <c r="E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39" i="3" s="1"/>
  <c r="I288" i="3"/>
  <c r="H288" i="3"/>
  <c r="F288" i="3"/>
  <c r="E288" i="3"/>
  <c r="G287" i="3"/>
  <c r="G286" i="3"/>
  <c r="G285" i="3"/>
  <c r="G284" i="3"/>
  <c r="G283" i="3"/>
  <c r="G282" i="3"/>
  <c r="I280" i="3"/>
  <c r="H280" i="3"/>
  <c r="H289" i="3" s="1"/>
  <c r="F280" i="3"/>
  <c r="E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I265" i="3"/>
  <c r="I289" i="3" s="1"/>
  <c r="H265" i="3"/>
  <c r="F265" i="3"/>
  <c r="E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65" i="3" s="1"/>
  <c r="I213" i="3"/>
  <c r="H213" i="3"/>
  <c r="F213" i="3"/>
  <c r="E213" i="3"/>
  <c r="G212" i="3"/>
  <c r="G211" i="3"/>
  <c r="G210" i="3"/>
  <c r="G209" i="3"/>
  <c r="G208" i="3"/>
  <c r="G207" i="3"/>
  <c r="I205" i="3"/>
  <c r="H205" i="3"/>
  <c r="H214" i="3" s="1"/>
  <c r="F205" i="3"/>
  <c r="E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I186" i="3"/>
  <c r="H186" i="3"/>
  <c r="F186" i="3"/>
  <c r="E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86" i="3" s="1"/>
  <c r="I136" i="3"/>
  <c r="H136" i="3"/>
  <c r="F136" i="3"/>
  <c r="E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I69" i="3"/>
  <c r="I91" i="3" s="1"/>
  <c r="I119" i="3" s="1"/>
  <c r="H69" i="3"/>
  <c r="H91" i="3" s="1"/>
  <c r="H119" i="3" s="1"/>
  <c r="H137" i="3" s="1"/>
  <c r="F69" i="3"/>
  <c r="F91" i="3" s="1"/>
  <c r="F119" i="3" s="1"/>
  <c r="E69" i="3"/>
  <c r="E91" i="3" s="1"/>
  <c r="E119" i="3" s="1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I34" i="3"/>
  <c r="H34" i="3"/>
  <c r="F34" i="3"/>
  <c r="E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E112" i="5" l="1"/>
  <c r="F133" i="5"/>
  <c r="G69" i="3"/>
  <c r="G91" i="3" s="1"/>
  <c r="G119" i="3" s="1"/>
  <c r="G205" i="3"/>
  <c r="G280" i="3"/>
  <c r="G359" i="3"/>
  <c r="I436" i="3"/>
  <c r="E33" i="4"/>
  <c r="E54" i="4" s="1"/>
  <c r="E106" i="4"/>
  <c r="E124" i="4"/>
  <c r="E176" i="4"/>
  <c r="E206" i="4"/>
  <c r="F207" i="4"/>
  <c r="E52" i="5"/>
  <c r="D60" i="5"/>
  <c r="C288" i="5"/>
  <c r="E280" i="5"/>
  <c r="E35" i="6"/>
  <c r="E219" i="6"/>
  <c r="G220" i="6"/>
  <c r="F220" i="6"/>
  <c r="E137" i="3"/>
  <c r="E289" i="3"/>
  <c r="F214" i="3"/>
  <c r="G213" i="3"/>
  <c r="F289" i="3"/>
  <c r="G288" i="3"/>
  <c r="E368" i="3"/>
  <c r="G415" i="3"/>
  <c r="E436" i="3"/>
  <c r="G435" i="3"/>
  <c r="F54" i="4"/>
  <c r="F132" i="4"/>
  <c r="G207" i="4"/>
  <c r="F60" i="5"/>
  <c r="C133" i="5"/>
  <c r="E126" i="5"/>
  <c r="E132" i="5"/>
  <c r="E206" i="5"/>
  <c r="E215" i="5" s="1"/>
  <c r="C216" i="5"/>
  <c r="E214" i="5"/>
  <c r="E68" i="6"/>
  <c r="G69" i="6"/>
  <c r="E212" i="6"/>
  <c r="C220" i="6"/>
  <c r="G34" i="3"/>
  <c r="G136" i="3"/>
  <c r="E214" i="3"/>
  <c r="F137" i="3"/>
  <c r="I214" i="3"/>
  <c r="F436" i="3"/>
  <c r="G429" i="3"/>
  <c r="G54" i="4"/>
  <c r="C132" i="4"/>
  <c r="E131" i="4"/>
  <c r="D207" i="4"/>
  <c r="E197" i="4"/>
  <c r="C207" i="4"/>
  <c r="E36" i="5"/>
  <c r="E59" i="5"/>
  <c r="D133" i="5"/>
  <c r="E188" i="5"/>
  <c r="E216" i="5" s="1"/>
  <c r="D215" i="5"/>
  <c r="E264" i="5"/>
  <c r="E288" i="5" s="1"/>
  <c r="E287" i="5"/>
  <c r="D69" i="6"/>
  <c r="E57" i="6"/>
  <c r="E140" i="6"/>
  <c r="E147" i="6" s="1"/>
  <c r="E195" i="6"/>
  <c r="D220" i="6"/>
  <c r="E69" i="6"/>
  <c r="E220" i="6"/>
  <c r="E60" i="5"/>
  <c r="G215" i="5"/>
  <c r="F215" i="5"/>
  <c r="C215" i="5"/>
  <c r="E132" i="4"/>
  <c r="E207" i="4"/>
  <c r="I137" i="3"/>
  <c r="G368" i="3"/>
  <c r="G137" i="3"/>
  <c r="G214" i="3"/>
  <c r="G289" i="3"/>
  <c r="G436" i="3" l="1"/>
  <c r="E133" i="5"/>
</calcChain>
</file>

<file path=xl/sharedStrings.xml><?xml version="1.0" encoding="utf-8"?>
<sst xmlns="http://schemas.openxmlformats.org/spreadsheetml/2006/main" count="2624" uniqueCount="679">
  <si>
    <t>(DBM Local Budget Memorandum No. 77 dated May 15, 2018, LBP Form No. 2)</t>
  </si>
  <si>
    <t>Approved:</t>
  </si>
  <si>
    <t>GENERAL FUND</t>
  </si>
  <si>
    <t>Total Receipts</t>
  </si>
  <si>
    <t>III. Expenditures</t>
  </si>
  <si>
    <t>Total Expenditures</t>
  </si>
  <si>
    <t>IV. Ending Balance</t>
  </si>
  <si>
    <t>FDPP Form 1-Annual Budget Report</t>
  </si>
  <si>
    <t xml:space="preserve">PROGRAMMED APPROPRIATION AND OBLIGATION </t>
  </si>
  <si>
    <t>BY OBJECT OF EXPENDITURE</t>
  </si>
  <si>
    <t>LGU: Matalam, Cotabato</t>
  </si>
  <si>
    <t>OFFICE: Office of the Municipal Mayor</t>
  </si>
  <si>
    <t>SPECIAL PURPOSE APPROPRIATIONS:</t>
  </si>
  <si>
    <t>Object of Expenditure</t>
  </si>
  <si>
    <t>Account</t>
  </si>
  <si>
    <t>Past Year</t>
  </si>
  <si>
    <t>Budget Year</t>
  </si>
  <si>
    <t>Code</t>
  </si>
  <si>
    <t>First Semester</t>
  </si>
  <si>
    <t>Second Semester</t>
  </si>
  <si>
    <t>Total</t>
  </si>
  <si>
    <t>(Actual)</t>
  </si>
  <si>
    <t>(Estimate)</t>
  </si>
  <si>
    <t>(Proposed)</t>
  </si>
  <si>
    <t>(1)</t>
  </si>
  <si>
    <t>(2)</t>
  </si>
  <si>
    <t>(3)</t>
  </si>
  <si>
    <t>(4)</t>
  </si>
  <si>
    <t>(5)</t>
  </si>
  <si>
    <t>(6)</t>
  </si>
  <si>
    <t>(7)</t>
  </si>
  <si>
    <t>1.0 CURRENT OPERATING EXPENDITURES</t>
  </si>
  <si>
    <t>1.1 PERSONAL SERVICES</t>
  </si>
  <si>
    <t xml:space="preserve">        Salaries and  Wages  - Regular</t>
  </si>
  <si>
    <t>5-01-01-010</t>
  </si>
  <si>
    <t xml:space="preserve">        Personnel Economic Relief Allowance(PERA)</t>
  </si>
  <si>
    <t>5-01-02-010</t>
  </si>
  <si>
    <t xml:space="preserve">        Representation Allowance</t>
  </si>
  <si>
    <t>5-01-02-020</t>
  </si>
  <si>
    <t xml:space="preserve">        Clothing Allowance</t>
  </si>
  <si>
    <t>5-01-02-040</t>
  </si>
  <si>
    <t xml:space="preserve">        Productivity Incentive Benefits</t>
  </si>
  <si>
    <t>5-01-02-080</t>
  </si>
  <si>
    <t xml:space="preserve">        Year End Bonus</t>
  </si>
  <si>
    <t>5-01-02-140</t>
  </si>
  <si>
    <t xml:space="preserve">        Mid- Year Bonus</t>
  </si>
  <si>
    <t>5-01-02-140-1</t>
  </si>
  <si>
    <t xml:space="preserve">        Cash Gift</t>
  </si>
  <si>
    <t>5-01-02-150</t>
  </si>
  <si>
    <t xml:space="preserve">        Retirement and Life Insurance Premiums</t>
  </si>
  <si>
    <t>5-01-03-010</t>
  </si>
  <si>
    <t xml:space="preserve">        PAG-IBIG Contributions</t>
  </si>
  <si>
    <t>5-01-03-020</t>
  </si>
  <si>
    <t xml:space="preserve">        PHILHEALTH  Contributions</t>
  </si>
  <si>
    <t>5-01-03-030</t>
  </si>
  <si>
    <t xml:space="preserve">        Employees Compensation</t>
  </si>
  <si>
    <t xml:space="preserve">                           Insurance Premiums</t>
  </si>
  <si>
    <t>5-01-03-040</t>
  </si>
  <si>
    <t xml:space="preserve">        Other Personnel Benefits  (Monetization)</t>
  </si>
  <si>
    <t>5-01-04-990-1</t>
  </si>
  <si>
    <t xml:space="preserve">        Other Personnel Benefits  (PEI)</t>
  </si>
  <si>
    <t>5-01-04-990-2</t>
  </si>
  <si>
    <t xml:space="preserve">        Other Personnel Benefits  (Loyalty Bonus)</t>
  </si>
  <si>
    <t>5-01-04-990-3</t>
  </si>
  <si>
    <t xml:space="preserve">        Other Personnel Benefits(Anniversary Bonus)</t>
  </si>
  <si>
    <t>5-01-04-990-4</t>
  </si>
  <si>
    <t xml:space="preserve">        Other Personnel Benefits(CNA)</t>
  </si>
  <si>
    <t>5-01-04-990-5</t>
  </si>
  <si>
    <t xml:space="preserve">  TOTAL PERSONAL SERVICES</t>
  </si>
  <si>
    <t>1.2 MAINT. &amp; OTHER OPERATING EXP.</t>
  </si>
  <si>
    <t xml:space="preserve">        Traveling Expenses</t>
  </si>
  <si>
    <t>5-02-01-010</t>
  </si>
  <si>
    <t xml:space="preserve">        Training Expenses</t>
  </si>
  <si>
    <t>5-02-02-010</t>
  </si>
  <si>
    <t>5-02-03-010</t>
  </si>
  <si>
    <t xml:space="preserve">        Food &amp; Non-Food Expenses</t>
  </si>
  <si>
    <t>5-02-03-050</t>
  </si>
  <si>
    <t xml:space="preserve">        Medical,Dental &amp; Laboratory Expenses</t>
  </si>
  <si>
    <t>5-02-03-080</t>
  </si>
  <si>
    <t xml:space="preserve">        Fuel, Oil and Lubricants Expenses</t>
  </si>
  <si>
    <t>5-02-03-090</t>
  </si>
  <si>
    <t xml:space="preserve">        Other Supplies and Materials Expenses</t>
  </si>
  <si>
    <t>5-02-03-990</t>
  </si>
  <si>
    <t xml:space="preserve">        Water Expenses</t>
  </si>
  <si>
    <t>5-02-04-010</t>
  </si>
  <si>
    <t xml:space="preserve">        Electricity Expenses</t>
  </si>
  <si>
    <t>5-02-04-020</t>
  </si>
  <si>
    <t xml:space="preserve">        Postage and Courier Services </t>
  </si>
  <si>
    <t>5-02-05-010</t>
  </si>
  <si>
    <t>5-02-05-020</t>
  </si>
  <si>
    <t xml:space="preserve">        Internet Subscription Expenses</t>
  </si>
  <si>
    <t>5-02-05-030</t>
  </si>
  <si>
    <t xml:space="preserve">        Award and Rewards Expenses</t>
  </si>
  <si>
    <t>5-02-06-010</t>
  </si>
  <si>
    <t xml:space="preserve">        Demolition &amp; Relocation Expenses</t>
  </si>
  <si>
    <t>5-02-08-010</t>
  </si>
  <si>
    <t xml:space="preserve">        Generation, Transmission and</t>
  </si>
  <si>
    <t xml:space="preserve">                       Distribution Expenses</t>
  </si>
  <si>
    <t>5-02-09-010</t>
  </si>
  <si>
    <t xml:space="preserve">        Confidential  Expenses</t>
  </si>
  <si>
    <t>5-02-10-010</t>
  </si>
  <si>
    <t>5-02-10-020</t>
  </si>
  <si>
    <t>5-02-10-030</t>
  </si>
  <si>
    <t xml:space="preserve">        Auditing Services</t>
  </si>
  <si>
    <t>5-02-11-020</t>
  </si>
  <si>
    <t xml:space="preserve">        Other Professional Services  (Honoraria)</t>
  </si>
  <si>
    <t>5-02-11-990</t>
  </si>
  <si>
    <t xml:space="preserve">         Repair &amp; Maint.- Infrastructure Asset</t>
  </si>
  <si>
    <t>5-02-12-030</t>
  </si>
  <si>
    <t xml:space="preserve">         Repair &amp; Maint.- Machinery &amp; Equipment</t>
  </si>
  <si>
    <t>5-02-13-050</t>
  </si>
  <si>
    <t xml:space="preserve">        Repair &amp; Maintenance- Other </t>
  </si>
  <si>
    <t xml:space="preserve">                          Property, Plant &amp;  Equipt.</t>
  </si>
  <si>
    <t>5-02-13-990</t>
  </si>
  <si>
    <t xml:space="preserve">        Fidelity Bond Premium</t>
  </si>
  <si>
    <t>5-02-16-020</t>
  </si>
  <si>
    <t xml:space="preserve">        Advertising Expenses</t>
  </si>
  <si>
    <t>5-02-99-010</t>
  </si>
  <si>
    <t xml:space="preserve">        Representation Expenses</t>
  </si>
  <si>
    <t>5-02-99-030</t>
  </si>
  <si>
    <t xml:space="preserve">        Subscription Expenses</t>
  </si>
  <si>
    <t>5-02-99-070</t>
  </si>
  <si>
    <t xml:space="preserve">  TOTAL CARRIED FORWARD</t>
  </si>
  <si>
    <t xml:space="preserve"> </t>
  </si>
  <si>
    <t xml:space="preserve">  TOTAL BROUGHT FORWARD</t>
  </si>
  <si>
    <t>5-02-99-080</t>
  </si>
  <si>
    <r>
      <t xml:space="preserve">           </t>
    </r>
    <r>
      <rPr>
        <i/>
        <sz val="9.5"/>
        <color indexed="56"/>
        <rFont val="Candara"/>
        <family val="2"/>
      </rPr>
      <t>a. Project</t>
    </r>
  </si>
  <si>
    <r>
      <t xml:space="preserve">           b</t>
    </r>
    <r>
      <rPr>
        <i/>
        <sz val="9.5"/>
        <color indexed="56"/>
        <rFont val="Candara"/>
        <family val="2"/>
      </rPr>
      <t>. Donations</t>
    </r>
  </si>
  <si>
    <r>
      <t xml:space="preserve">           c</t>
    </r>
    <r>
      <rPr>
        <i/>
        <sz val="9.5"/>
        <color indexed="56"/>
        <rFont val="Candara"/>
        <family val="2"/>
      </rPr>
      <t>. Programs and Activities</t>
    </r>
  </si>
  <si>
    <t xml:space="preserve">                  Tourism&amp; Culture&amp;</t>
  </si>
  <si>
    <t xml:space="preserve">                         Arts Promotion</t>
  </si>
  <si>
    <t xml:space="preserve">                  Support to Mun. Agricultural &amp;</t>
  </si>
  <si>
    <t xml:space="preserve">                        Fishery Council</t>
  </si>
  <si>
    <t xml:space="preserve">                 Support to Local Special Bodies</t>
  </si>
  <si>
    <t xml:space="preserve">                  Support to PPAs to Combat Acquired</t>
  </si>
  <si>
    <t xml:space="preserve">                      Immune Deficiency Program</t>
  </si>
  <si>
    <t xml:space="preserve">                  Support to the Formulation of Other </t>
  </si>
  <si>
    <t xml:space="preserve">                      Plans &amp; Programs</t>
  </si>
  <si>
    <t xml:space="preserve">                   Sports Dev't</t>
  </si>
  <si>
    <t xml:space="preserve">                   Pamaskong Handog Para</t>
  </si>
  <si>
    <t xml:space="preserve">                        Sa Mga Bata</t>
  </si>
  <si>
    <t xml:space="preserve">        Other Maint. Operating Expenses</t>
  </si>
  <si>
    <t>5-02-99-990</t>
  </si>
  <si>
    <t xml:space="preserve">  TOTAL  MOOE</t>
  </si>
  <si>
    <t>2.0 CAPITAL OUTLAY</t>
  </si>
  <si>
    <t xml:space="preserve">        Land Outlay</t>
  </si>
  <si>
    <t>1-07-01-010</t>
  </si>
  <si>
    <t xml:space="preserve">       Building Outlay</t>
  </si>
  <si>
    <t>1-07-04-010</t>
  </si>
  <si>
    <t xml:space="preserve">       Other Structure Outlay</t>
  </si>
  <si>
    <t>1-07-04-990</t>
  </si>
  <si>
    <t xml:space="preserve">       Office Equipment Outlay</t>
  </si>
  <si>
    <t>1-07-05-020</t>
  </si>
  <si>
    <t xml:space="preserve">        Information and Communication</t>
  </si>
  <si>
    <t xml:space="preserve">                      Technology  Equipment  Outlay</t>
  </si>
  <si>
    <t>1-07-05-030</t>
  </si>
  <si>
    <t xml:space="preserve">        Motor Vehicle Outlay</t>
  </si>
  <si>
    <t>1-07-06-010</t>
  </si>
  <si>
    <t xml:space="preserve">        Furniture &amp; Fixture Outlay</t>
  </si>
  <si>
    <t>1-07-07-010</t>
  </si>
  <si>
    <t xml:space="preserve">       Other Property, Plant and Equipment Outlay</t>
  </si>
  <si>
    <t>1-07-99-990</t>
  </si>
  <si>
    <t xml:space="preserve">       Computer Software</t>
  </si>
  <si>
    <t>1-09-01-020</t>
  </si>
  <si>
    <t xml:space="preserve">  TOTAL CAPITAL OUTLAY</t>
  </si>
  <si>
    <t xml:space="preserve">   TOTAL APPROPRIATION</t>
  </si>
  <si>
    <t xml:space="preserve">Prepared by:                                                           </t>
  </si>
  <si>
    <t>Reviewed by:</t>
  </si>
  <si>
    <t>OSCAR M. VALDEVIESO</t>
  </si>
  <si>
    <t>SAMUEL F. FAELDONIA</t>
  </si>
  <si>
    <t>Municipal Mayor</t>
  </si>
  <si>
    <t>Municipal Budget Officer</t>
  </si>
  <si>
    <t>OFFICE:  Office of the Sangguniang Bayan</t>
  </si>
  <si>
    <t xml:space="preserve">        Salaries and  Wages  (Regular)</t>
  </si>
  <si>
    <t xml:space="preserve">        Personnel Economic Relief Allowance  (PERA)</t>
  </si>
  <si>
    <t xml:space="preserve">        Representation Allowance  (RA)</t>
  </si>
  <si>
    <t xml:space="preserve">        Transportation Allowance  (TA)</t>
  </si>
  <si>
    <t>5-01-02-030</t>
  </si>
  <si>
    <t xml:space="preserve">                             Insurance Premiums</t>
  </si>
  <si>
    <t xml:space="preserve">        Other Personnel Benefits  (Loyalty)</t>
  </si>
  <si>
    <t xml:space="preserve">        Other Personnel Benefits (Anniversary Bonus)</t>
  </si>
  <si>
    <t xml:space="preserve"> TOTAL PERSONAL SERVICES</t>
  </si>
  <si>
    <t xml:space="preserve">       Repairs and Maintenance - Buildings and</t>
  </si>
  <si>
    <t xml:space="preserve">                         Other Structures</t>
  </si>
  <si>
    <t>5-02-13-040</t>
  </si>
  <si>
    <t xml:space="preserve">        Repair &amp; Maintenance- Other Property,</t>
  </si>
  <si>
    <t xml:space="preserve">                          Plant andEquipment</t>
  </si>
  <si>
    <t xml:space="preserve">       Printing and Publication Expenses</t>
  </si>
  <si>
    <t>5-02-99-020</t>
  </si>
  <si>
    <t xml:space="preserve">        Membership Dues &amp; Contribution</t>
  </si>
  <si>
    <t xml:space="preserve">                          to Organization</t>
  </si>
  <si>
    <t>5-02-99-060</t>
  </si>
  <si>
    <t xml:space="preserve">        Other Maint. &amp; Operating Expenses</t>
  </si>
  <si>
    <t xml:space="preserve">  TOTAL MOOE</t>
  </si>
  <si>
    <t xml:space="preserve">      Office Equipment Outlay</t>
  </si>
  <si>
    <t xml:space="preserve">      Information and Communication</t>
  </si>
  <si>
    <t xml:space="preserve">               Technology  Equipment Outlay</t>
  </si>
  <si>
    <t xml:space="preserve">      Furniture &amp; Fixtures Outlay</t>
  </si>
  <si>
    <r>
      <t xml:space="preserve">   </t>
    </r>
    <r>
      <rPr>
        <b/>
        <sz val="10"/>
        <color indexed="56"/>
        <rFont val="Candara"/>
        <family val="2"/>
      </rPr>
      <t>TOTAL APPROPRIATION</t>
    </r>
  </si>
  <si>
    <t xml:space="preserve">Prepared by:                                                                 </t>
  </si>
  <si>
    <t>CHERYL V. CATAMCO, RN</t>
  </si>
  <si>
    <t>Municipal Vice Mayor</t>
  </si>
  <si>
    <t>OFFICE:  Office of the MPDC</t>
  </si>
  <si>
    <t xml:space="preserve">        Productivity Incentive Benefits  (PIB)</t>
  </si>
  <si>
    <t xml:space="preserve">                    Insurance Premiums</t>
  </si>
  <si>
    <t xml:space="preserve">        Repairs and Maintenance - </t>
  </si>
  <si>
    <t xml:space="preserve">                     Transportation Equipment  </t>
  </si>
  <si>
    <t>5-02-13-060</t>
  </si>
  <si>
    <t xml:space="preserve">        Repairs and Maintenance - Other Property,</t>
  </si>
  <si>
    <t xml:space="preserve">                     Plant and Equipment</t>
  </si>
  <si>
    <t xml:space="preserve">        Office Equipment Outlay</t>
  </si>
  <si>
    <t xml:space="preserve">                      Technology  Equipment </t>
  </si>
  <si>
    <t xml:space="preserve">        Furniture &amp; Fixtures Outlay</t>
  </si>
  <si>
    <t xml:space="preserve">        Computer Software</t>
  </si>
  <si>
    <t xml:space="preserve">        Other Property, Plant &amp; Equipment Outlay</t>
  </si>
  <si>
    <t xml:space="preserve">Prepared by:                                                                  </t>
  </si>
  <si>
    <t xml:space="preserve">                  NOEL V. ESPINOSA</t>
  </si>
  <si>
    <t xml:space="preserve">       Municipal Planning &amp; Dev't. Coor.</t>
  </si>
  <si>
    <t>OFFICE:  Office of the Municipal Treasurer</t>
  </si>
  <si>
    <t xml:space="preserve">        Transportation Allowance</t>
  </si>
  <si>
    <t xml:space="preserve">        Overtime Pay</t>
  </si>
  <si>
    <t>5-01-02-130</t>
  </si>
  <si>
    <t xml:space="preserve">        Year-end Bonus</t>
  </si>
  <si>
    <t>1.2 MAINT. &amp; OTHER OPERATING EXPENSES</t>
  </si>
  <si>
    <t xml:space="preserve">        Accountable Forms</t>
  </si>
  <si>
    <t>5-02-03-020</t>
  </si>
  <si>
    <t xml:space="preserve">        Repairs and Maint. - Transportation</t>
  </si>
  <si>
    <t xml:space="preserve">                                Equipment  </t>
  </si>
  <si>
    <t xml:space="preserve">                                 Plant andEquipment</t>
  </si>
  <si>
    <t xml:space="preserve">        Taxes, Duties and Licenses</t>
  </si>
  <si>
    <t>5-02-16-010</t>
  </si>
  <si>
    <t xml:space="preserve">        Insurance Expenses</t>
  </si>
  <si>
    <t>5-02-16-030</t>
  </si>
  <si>
    <t xml:space="preserve">        Office Equipment</t>
  </si>
  <si>
    <t xml:space="preserve">                               Technology  Equipment </t>
  </si>
  <si>
    <t xml:space="preserve">        Furniture and Fixture</t>
  </si>
  <si>
    <t xml:space="preserve">         Computer Software Programming</t>
  </si>
  <si>
    <t xml:space="preserve">           ROSALIA B. BARRACA</t>
  </si>
  <si>
    <t xml:space="preserve">             Municipal Treasurer</t>
  </si>
  <si>
    <t>OFFICE:  Office of the Municipal Assessor</t>
  </si>
  <si>
    <t xml:space="preserve">                         Insurance Premiums</t>
  </si>
  <si>
    <t xml:space="preserve">                    Technology  Equipment Outlay</t>
  </si>
  <si>
    <t xml:space="preserve">        Other Property, Plant &amp;  Equipment Outlay</t>
  </si>
  <si>
    <t xml:space="preserve">                ROLANDO  M. BERNARDINO</t>
  </si>
  <si>
    <t xml:space="preserve">                          Municipal Assessor</t>
  </si>
  <si>
    <t>OFFICE:  Office of the Social Welfare Officer</t>
  </si>
  <si>
    <t xml:space="preserve">       Retirement and Life Insurance Premiums</t>
  </si>
  <si>
    <t xml:space="preserve">                                 Insurance Premiums</t>
  </si>
  <si>
    <t>MAINT. &amp; OTHER OPERATING  EXPENSES</t>
  </si>
  <si>
    <t xml:space="preserve">        Repair &amp; Maint.-Transportation Equipment</t>
  </si>
  <si>
    <t xml:space="preserve">        Information &amp; Technology  Equipt. Outlay</t>
  </si>
  <si>
    <t xml:space="preserve">        Other Tranportation Equipment Outlay</t>
  </si>
  <si>
    <t>1-07-06-990</t>
  </si>
  <si>
    <t xml:space="preserve">        Furniture and Fixture Outlay</t>
  </si>
  <si>
    <t xml:space="preserve">Prepared by:                                                  </t>
  </si>
  <si>
    <t>SWA/ OIC</t>
  </si>
  <si>
    <t>OFFICE:  Office of the Municipal Agriculturist</t>
  </si>
  <si>
    <t xml:space="preserve">        Salaries and  Wages (Regular)</t>
  </si>
  <si>
    <t xml:space="preserve">        Personnel Economic Relief Allowance (PERA)</t>
  </si>
  <si>
    <t xml:space="preserve">        Transportation  Allowance</t>
  </si>
  <si>
    <t xml:space="preserve">        Pag-ibig Contribution</t>
  </si>
  <si>
    <t xml:space="preserve">        PHILHEALTH Contributions</t>
  </si>
  <si>
    <t xml:space="preserve">        Other Personnel Benefits   (Monetization)</t>
  </si>
  <si>
    <t xml:space="preserve">         Repair &amp; Maint.- Bldg.&amp; Other Structure</t>
  </si>
  <si>
    <t xml:space="preserve">        Printing and Publication Expenses</t>
  </si>
  <si>
    <t xml:space="preserve">        Building Outlay</t>
  </si>
  <si>
    <t xml:space="preserve">                            Technology  Equipment </t>
  </si>
  <si>
    <t xml:space="preserve">  TOTAL  CAPITAL OUTLAY</t>
  </si>
  <si>
    <t xml:space="preserve">Prepared by:                                                         </t>
  </si>
  <si>
    <t xml:space="preserve">               WILFREDO V. JULOYA JR.</t>
  </si>
  <si>
    <t xml:space="preserve">                   Municipal Agriculturist</t>
  </si>
  <si>
    <t>OFFICE:  Office of the Market &amp; Slaughterhouse</t>
  </si>
  <si>
    <t xml:space="preserve">        Repairs and Maint.- Infrastructure Assets</t>
  </si>
  <si>
    <t>5-02-13-030</t>
  </si>
  <si>
    <t xml:space="preserve">        Rep. &amp; Maint. - Buildings and</t>
  </si>
  <si>
    <t xml:space="preserve">                                Other Structures</t>
  </si>
  <si>
    <t xml:space="preserve">                                  Property, Plant &amp;  Equipt.</t>
  </si>
  <si>
    <t>2.o FINANCIAL EXPENSES</t>
  </si>
  <si>
    <t xml:space="preserve">     Interest Expenses</t>
  </si>
  <si>
    <t xml:space="preserve">     Bank Charges</t>
  </si>
  <si>
    <t xml:space="preserve">  TOTAL FINANCIAL EXPENSES</t>
  </si>
  <si>
    <t>3.0 CAPITAL OUTLAY</t>
  </si>
  <si>
    <t xml:space="preserve">        Other Structure Outlay</t>
  </si>
  <si>
    <t xml:space="preserve">                                 Technology  Equipment </t>
  </si>
  <si>
    <t xml:space="preserve">        Furniture and Fixtures Outlay</t>
  </si>
  <si>
    <t xml:space="preserve">        Other Property,Plant and Equipment  Outlay</t>
  </si>
  <si>
    <t xml:space="preserve">Prepared by:                                                             </t>
  </si>
  <si>
    <t>ELEUTERIO B. HERRERA</t>
  </si>
  <si>
    <t>Market Supervisor I</t>
  </si>
  <si>
    <t>OFFICE:  Office of the Municipal Budget Officer</t>
  </si>
  <si>
    <t xml:space="preserve">        Representation Allowance (RA)</t>
  </si>
  <si>
    <t xml:space="preserve">        Transportation Allowance (TA)</t>
  </si>
  <si>
    <t xml:space="preserve">                                Insurance Premiums</t>
  </si>
  <si>
    <t xml:space="preserve">        Other Personnel Benefits   (PEI)</t>
  </si>
  <si>
    <t xml:space="preserve">        Other Personnel Benefits   (Loyalty)</t>
  </si>
  <si>
    <t xml:space="preserve">        Membership Dues and Contributions</t>
  </si>
  <si>
    <t xml:space="preserve">                                to Organizations</t>
  </si>
  <si>
    <t>OFFICE:  Office of the Municipal Civil Registrar</t>
  </si>
  <si>
    <t xml:space="preserve">        Pag-ibig Contributions</t>
  </si>
  <si>
    <t xml:space="preserve">Prepared by:                                                            </t>
  </si>
  <si>
    <t xml:space="preserve">                 TRINIDAD T. BUTARDO</t>
  </si>
  <si>
    <t xml:space="preserve">                 Municipal Civil Registrar</t>
  </si>
  <si>
    <t>OFFICE:  Office of the Municipal Accountant</t>
  </si>
  <si>
    <t xml:space="preserve">        Employees Compensation </t>
  </si>
  <si>
    <t xml:space="preserve">                            Insurance Premiums</t>
  </si>
  <si>
    <t xml:space="preserve">        Repair &amp; Maint. - Furniture &amp; Fixture</t>
  </si>
  <si>
    <t>5-02-13-070</t>
  </si>
  <si>
    <t>LERIO D. MIGUEL ,CPA</t>
  </si>
  <si>
    <t>Municipal Accountant</t>
  </si>
  <si>
    <t>OFFICE:  Office of the General Services</t>
  </si>
  <si>
    <t xml:space="preserve">        Employees Compensation Insurance Premiums</t>
  </si>
  <si>
    <t xml:space="preserve">         Repairs and Maintenance - Other</t>
  </si>
  <si>
    <t xml:space="preserve">                     Property, Plant and Equipment</t>
  </si>
  <si>
    <t>TOTAL MAINT. &amp; OTHER OPERATING EXPENSES</t>
  </si>
  <si>
    <t xml:space="preserve">        Other Property, Plant and Equipt Outlay</t>
  </si>
  <si>
    <r>
      <t xml:space="preserve">OFFICE:  </t>
    </r>
    <r>
      <rPr>
        <b/>
        <sz val="11"/>
        <color indexed="56"/>
        <rFont val="Candara"/>
        <family val="2"/>
      </rPr>
      <t>Office of the Municipal Engineer</t>
    </r>
  </si>
  <si>
    <t xml:space="preserve">        Repairs and Maint. - Infrastructure Assets</t>
  </si>
  <si>
    <t xml:space="preserve">        Rep. and Maint. - Buildings and</t>
  </si>
  <si>
    <t xml:space="preserve">                                      Other Structures</t>
  </si>
  <si>
    <t xml:space="preserve">        Repairs &amp; Maint. - Transportation Equipt.  </t>
  </si>
  <si>
    <t xml:space="preserve">                                       Property, Plant &amp;  Equipt.</t>
  </si>
  <si>
    <t xml:space="preserve">        Other Structures Outlay</t>
  </si>
  <si>
    <t xml:space="preserve">               Technology  Equipment  Outlay</t>
  </si>
  <si>
    <t xml:space="preserve">        Construction &amp; Heavy Equipment Outlay</t>
  </si>
  <si>
    <t>1-07-05-080</t>
  </si>
  <si>
    <t xml:space="preserve">        Construction in Progress-Infrastructure Assets </t>
  </si>
  <si>
    <t>1-07-10-020</t>
  </si>
  <si>
    <t>ORLANDO M. VERSOLA, CE, MPA</t>
  </si>
  <si>
    <t>Municipal Engineer</t>
  </si>
  <si>
    <r>
      <rPr>
        <b/>
        <sz val="11"/>
        <color indexed="56"/>
        <rFont val="Candara"/>
        <family val="2"/>
      </rPr>
      <t>OFFICE:  Office of the Municipal Health Officer</t>
    </r>
  </si>
  <si>
    <t xml:space="preserve">        Subsistence Allowance</t>
  </si>
  <si>
    <t>5-01-02-050</t>
  </si>
  <si>
    <t xml:space="preserve">        Laundry  Allowance</t>
  </si>
  <si>
    <t>5-01-02-060</t>
  </si>
  <si>
    <t xml:space="preserve">        Hazard Pay</t>
  </si>
  <si>
    <t>5-01-02-110</t>
  </si>
  <si>
    <t xml:space="preserve">                                   Insurance Premiums</t>
  </si>
  <si>
    <t xml:space="preserve">        Medical,Dental and Laboratory Supplies</t>
  </si>
  <si>
    <t xml:space="preserve">        Rep. &amp; Maint.-Buildings &amp; Other Structures</t>
  </si>
  <si>
    <t xml:space="preserve">        Repairs &amp; Maint. - Machinery &amp; Equipment </t>
  </si>
  <si>
    <t>CAPITAL OUTLAY</t>
  </si>
  <si>
    <t xml:space="preserve">Prepared by:                                                     </t>
  </si>
  <si>
    <t>RHEMIA G. GUIANAN, M.D.</t>
  </si>
  <si>
    <t>Rural Health Physician</t>
  </si>
  <si>
    <t>OFFICE: Office of the Municipal Disaster Risk Reduction and Management</t>
  </si>
  <si>
    <t xml:space="preserve">                                    Insurance Premiums</t>
  </si>
  <si>
    <t xml:space="preserve">        Telephone Expense-Mobile</t>
  </si>
  <si>
    <t xml:space="preserve">        Repair &amp; Maint.- Machinery &amp; Equipment</t>
  </si>
  <si>
    <t xml:space="preserve">        Information and Communication </t>
  </si>
  <si>
    <t xml:space="preserve">                         Technology  Equipment </t>
  </si>
  <si>
    <t xml:space="preserve">Prepared by:                                                 </t>
  </si>
  <si>
    <t>MARLYN F. SAMSON, CE</t>
  </si>
  <si>
    <t>Local DRRM Officer III</t>
  </si>
  <si>
    <t>PROGRAMMED APPROPRIATION AND OBLIGATION FOR SPECIAL APPROPRIATIONS</t>
  </si>
  <si>
    <t>LGU: Office of the Market and Slaughterhouse</t>
  </si>
  <si>
    <t>AIP Reference Code</t>
  </si>
  <si>
    <t>Sector</t>
  </si>
  <si>
    <t>Programs/Project/Activity</t>
  </si>
  <si>
    <t>Past Year (Actual)</t>
  </si>
  <si>
    <t>Current Year</t>
  </si>
  <si>
    <t>Budget Year (Proposed)</t>
  </si>
  <si>
    <t>Actual</t>
  </si>
  <si>
    <t>Estimate</t>
  </si>
  <si>
    <t>(2019)</t>
  </si>
  <si>
    <t>(2020)</t>
  </si>
  <si>
    <t>Market and Slaughter-house</t>
  </si>
  <si>
    <t>Market and Slaughterhouse Operation General Administrative and Support Services</t>
  </si>
  <si>
    <t>Prepared by:</t>
  </si>
  <si>
    <t>ELEUTERIO B. HERRERA, JR.</t>
  </si>
  <si>
    <t xml:space="preserve">            Approved:</t>
  </si>
  <si>
    <t>TOTAL</t>
  </si>
  <si>
    <t>Terminal Leave</t>
  </si>
  <si>
    <t>1000-000-3-0-000-017</t>
  </si>
  <si>
    <t>Debt Services</t>
  </si>
  <si>
    <t>1000-000-3-0-000-016</t>
  </si>
  <si>
    <t>Local Council for the Protection of Children (LCPC)</t>
  </si>
  <si>
    <t>Peace and Order Council (POC)</t>
  </si>
  <si>
    <t>1% senior Citizen and Differently-Abled Person</t>
  </si>
  <si>
    <t>5% Gender and Development (GAD)</t>
  </si>
  <si>
    <t>Aid to Barangays</t>
  </si>
  <si>
    <t>Local Disaster Rsk Reduction &amp; Management (5% LDRRM Fund)</t>
  </si>
  <si>
    <t>Development Programs/Projects (20%) (Development Fund)</t>
  </si>
  <si>
    <t>(8)</t>
  </si>
  <si>
    <t>LBP Form No. 1</t>
  </si>
  <si>
    <t>BUDGET OF EXPENDITURES AND SOURCES OF FINANCING</t>
  </si>
  <si>
    <t>Matalam, Cotabato</t>
  </si>
  <si>
    <t>Particulars</t>
  </si>
  <si>
    <t>Income Classification</t>
  </si>
  <si>
    <t>I. Beginning Cash Balance</t>
  </si>
  <si>
    <t>II. Receipts:</t>
  </si>
  <si>
    <t xml:space="preserve">    A. Local (Internal) Sources</t>
  </si>
  <si>
    <t xml:space="preserve">       1. Tax Revenue</t>
  </si>
  <si>
    <t xml:space="preserve">         a. Community Tax</t>
  </si>
  <si>
    <t>4-01-01-050</t>
  </si>
  <si>
    <t>R</t>
  </si>
  <si>
    <t xml:space="preserve">         b. Real Property Tax</t>
  </si>
  <si>
    <t>4-01-02-040</t>
  </si>
  <si>
    <t xml:space="preserve">         c. Business Tax</t>
  </si>
  <si>
    <t>4-01-03-030</t>
  </si>
  <si>
    <t xml:space="preserve">         d. Tax on Sand, Gravel and </t>
  </si>
  <si>
    <t xml:space="preserve">                   Other Quarry Products</t>
  </si>
  <si>
    <t>4-01-03-040</t>
  </si>
  <si>
    <t xml:space="preserve">         e. Amusement Tax</t>
  </si>
  <si>
    <t>4-01-03-060</t>
  </si>
  <si>
    <t xml:space="preserve">         f. Franchise Tax</t>
  </si>
  <si>
    <t>4-01-03-070</t>
  </si>
  <si>
    <t xml:space="preserve">         g. Other Taxes</t>
  </si>
  <si>
    <t>4-01-04-990</t>
  </si>
  <si>
    <t xml:space="preserve">         h. Tax Revenues-Fines and</t>
  </si>
  <si>
    <t xml:space="preserve">               Penalties- Taxes on Individuals</t>
  </si>
  <si>
    <t>4-01-05-010</t>
  </si>
  <si>
    <t xml:space="preserve">         i. Tax Revenues-Fines and</t>
  </si>
  <si>
    <t xml:space="preserve">               Penalties- Property Taxes</t>
  </si>
  <si>
    <t>4-01-05-020</t>
  </si>
  <si>
    <t xml:space="preserve">         j. Tax Revenues-Fines and</t>
  </si>
  <si>
    <t xml:space="preserve">               Penalties- Other Taxes </t>
  </si>
  <si>
    <t>4-01-05-040</t>
  </si>
  <si>
    <t xml:space="preserve">    Total Tax Revenue</t>
  </si>
  <si>
    <t xml:space="preserve">       2. Non-Tax Revenue</t>
  </si>
  <si>
    <t xml:space="preserve">         a. Permit Fees</t>
  </si>
  <si>
    <t>4-02-01-010</t>
  </si>
  <si>
    <t xml:space="preserve">         b. Registration Fees</t>
  </si>
  <si>
    <t>4-02-01-020</t>
  </si>
  <si>
    <t xml:space="preserve">         c. Clearance and Certificate Fees</t>
  </si>
  <si>
    <t>4-02-01-040</t>
  </si>
  <si>
    <t xml:space="preserve">         d. Inspection Fees</t>
  </si>
  <si>
    <t>4-02-01-100</t>
  </si>
  <si>
    <t xml:space="preserve">         e. Occupation Tax</t>
  </si>
  <si>
    <t>4-02-01-140</t>
  </si>
  <si>
    <t xml:space="preserve">         f. Fees for Sealing  and Licensing </t>
  </si>
  <si>
    <t xml:space="preserve">               of Weights and Measures</t>
  </si>
  <si>
    <t>4-02-01-160</t>
  </si>
  <si>
    <t xml:space="preserve">        g. Rent Income</t>
  </si>
  <si>
    <t>4-02-02-050</t>
  </si>
  <si>
    <t>4-02-02-200</t>
  </si>
  <si>
    <t>4-02-02-220</t>
  </si>
  <si>
    <t>4-02-02-980</t>
  </si>
  <si>
    <t>4-06-01-010</t>
  </si>
  <si>
    <t xml:space="preserve">    Total Non-Tax Revenue</t>
  </si>
  <si>
    <t xml:space="preserve">    B. External Sources</t>
  </si>
  <si>
    <t xml:space="preserve">     1. Share from Internal Revenue</t>
  </si>
  <si>
    <t xml:space="preserve">             Collections (IRA)</t>
  </si>
  <si>
    <t>4-01-06-010</t>
  </si>
  <si>
    <t xml:space="preserve">     2. Other Shares from National Tax</t>
  </si>
  <si>
    <t xml:space="preserve">              Collections</t>
  </si>
  <si>
    <t xml:space="preserve">       a. Share from Expanded Value Added Tax</t>
  </si>
  <si>
    <t>4-01-06-020</t>
  </si>
  <si>
    <t xml:space="preserve">       b. Share from National Wealth</t>
  </si>
  <si>
    <t>4-01-06-030</t>
  </si>
  <si>
    <t xml:space="preserve">       c. Share from Tobacco Excise Tax</t>
  </si>
  <si>
    <t>4-01-06-040</t>
  </si>
  <si>
    <t xml:space="preserve">       d. Subsidy from National Gov't.</t>
  </si>
  <si>
    <t>4-03-01-010</t>
  </si>
  <si>
    <t xml:space="preserve">       e. Subsidy from Other Funds</t>
  </si>
  <si>
    <t>4-03-01-040</t>
  </si>
  <si>
    <t xml:space="preserve">    Total External Sources</t>
  </si>
  <si>
    <t>TOTAL AVAILABLE RESOURCES</t>
  </si>
  <si>
    <t xml:space="preserve">  Personal Services</t>
  </si>
  <si>
    <t xml:space="preserve">    Salaries and  Wages  (Regular)</t>
  </si>
  <si>
    <t xml:space="preserve">    Personnel Economic Relief Allowance(PERA)</t>
  </si>
  <si>
    <t xml:space="preserve">    Representation Allowance</t>
  </si>
  <si>
    <t xml:space="preserve">    Transportation  Allowance</t>
  </si>
  <si>
    <t xml:space="preserve">    Clothing Allowance</t>
  </si>
  <si>
    <t xml:space="preserve">    Productivity Incentive Benefits</t>
  </si>
  <si>
    <t xml:space="preserve">    Subsistence Allowance</t>
  </si>
  <si>
    <t xml:space="preserve">    Laundry  Allowance</t>
  </si>
  <si>
    <t xml:space="preserve">    Hazard Pay</t>
  </si>
  <si>
    <t xml:space="preserve">    Overtime Pay</t>
  </si>
  <si>
    <t xml:space="preserve">    Year-end Bonus</t>
  </si>
  <si>
    <t xml:space="preserve">    Mid- Year Bonus</t>
  </si>
  <si>
    <t xml:space="preserve">    Cash Gift</t>
  </si>
  <si>
    <t xml:space="preserve">    Retirement and Life Insurance Premiums</t>
  </si>
  <si>
    <t xml:space="preserve">    Pag-ibig Contribution</t>
  </si>
  <si>
    <t xml:space="preserve">    PHILHEALTH Contributions</t>
  </si>
  <si>
    <t xml:space="preserve">    Employees Compensation Insurance Premiums</t>
  </si>
  <si>
    <t xml:space="preserve">    Other Personnel Benefits  (Monetization)</t>
  </si>
  <si>
    <t xml:space="preserve">    Other Personnel Benefits  (PEI)</t>
  </si>
  <si>
    <t xml:space="preserve">    Other Personnel Benefits  (Loyalty)</t>
  </si>
  <si>
    <t xml:space="preserve">    Other Personnel Benefits(Anniversary Bonus)</t>
  </si>
  <si>
    <t xml:space="preserve">    Other Personnel Benefits( CNA)</t>
  </si>
  <si>
    <t xml:space="preserve">      Total  Personal Services</t>
  </si>
  <si>
    <t xml:space="preserve">  Maint. &amp; Operating Expenses</t>
  </si>
  <si>
    <t xml:space="preserve">    Traveling Expenses</t>
  </si>
  <si>
    <t xml:space="preserve">    Training Expenses</t>
  </si>
  <si>
    <t xml:space="preserve">    Accountable Forms Expenses</t>
  </si>
  <si>
    <t xml:space="preserve">    Food Supplies Expenses</t>
  </si>
  <si>
    <t xml:space="preserve">    Medical, Dental and Laboratory</t>
  </si>
  <si>
    <t xml:space="preserve">           Supplies Expenses</t>
  </si>
  <si>
    <t xml:space="preserve">    Fuel, Oil and Lubricants Expenses</t>
  </si>
  <si>
    <t xml:space="preserve">    Other Supplies &amp; Materials Expenses</t>
  </si>
  <si>
    <t xml:space="preserve">    Water Expenses</t>
  </si>
  <si>
    <t xml:space="preserve">    Electricity Expenses</t>
  </si>
  <si>
    <t xml:space="preserve">    Postage and Courier Services </t>
  </si>
  <si>
    <t xml:space="preserve">   Telephone Expenses-Mobile</t>
  </si>
  <si>
    <t xml:space="preserve">    Internet Subscription Expenses</t>
  </si>
  <si>
    <t xml:space="preserve">    Awards &amp; Rewards Expenses</t>
  </si>
  <si>
    <t xml:space="preserve">    Demolition &amp; Relocation Expenses</t>
  </si>
  <si>
    <t xml:space="preserve">    Generation, Transmission and </t>
  </si>
  <si>
    <t xml:space="preserve">             Distribution Expenses</t>
  </si>
  <si>
    <t xml:space="preserve">    Confidential Expenses</t>
  </si>
  <si>
    <t xml:space="preserve">    Intelligence Expenses</t>
  </si>
  <si>
    <t xml:space="preserve">    Extraordinary &amp; Miscellaneous Exp.</t>
  </si>
  <si>
    <t xml:space="preserve">    Auditing Services </t>
  </si>
  <si>
    <t xml:space="preserve">    Rep. and Maint.-Infrastructure Assets</t>
  </si>
  <si>
    <t xml:space="preserve">    Rep.&amp; Maint.-Buildings &amp;Other Structures</t>
  </si>
  <si>
    <t xml:space="preserve">    Rep.&amp;Maint.-Machinery &amp; Equipment </t>
  </si>
  <si>
    <t xml:space="preserve">    Rep.&amp;Maint. -Transportation Equipment  </t>
  </si>
  <si>
    <t xml:space="preserve">    Repair &amp; Maint. - Other Property,</t>
  </si>
  <si>
    <t xml:space="preserve">            Plant  and Equipment</t>
  </si>
  <si>
    <t xml:space="preserve">    Taxes, Duties and Licenses</t>
  </si>
  <si>
    <t xml:space="preserve">    Fidelity Bond Premiums </t>
  </si>
  <si>
    <t xml:space="preserve">    Insurance Expenses</t>
  </si>
  <si>
    <t xml:space="preserve">    Advertising Expenses</t>
  </si>
  <si>
    <t xml:space="preserve">    Representation Expenses</t>
  </si>
  <si>
    <t xml:space="preserve">    Subscription Expenses</t>
  </si>
  <si>
    <t xml:space="preserve">    Printing and Publication Expenses</t>
  </si>
  <si>
    <t xml:space="preserve">    Membership Dues and Contributions </t>
  </si>
  <si>
    <t xml:space="preserve">                    to Organizations</t>
  </si>
  <si>
    <t xml:space="preserve">    Donations</t>
  </si>
  <si>
    <t xml:space="preserve">    Other Maint. &amp; Operating Expenses</t>
  </si>
  <si>
    <t xml:space="preserve">      Total MOOE</t>
  </si>
  <si>
    <t xml:space="preserve">  Capital Outlay</t>
  </si>
  <si>
    <t xml:space="preserve">    Building Outlay</t>
  </si>
  <si>
    <t xml:space="preserve">    Other Structures Outlay</t>
  </si>
  <si>
    <t xml:space="preserve">    Office Equipment Outlay</t>
  </si>
  <si>
    <t xml:space="preserve">    Information &amp; Communication </t>
  </si>
  <si>
    <t xml:space="preserve">            Technology  Equipment Outlay</t>
  </si>
  <si>
    <t xml:space="preserve">    Construction &amp; Heavy Equipt. Outlay</t>
  </si>
  <si>
    <t xml:space="preserve">    Furniture &amp; Fixture Outlay</t>
  </si>
  <si>
    <t>1-07-07-101</t>
  </si>
  <si>
    <t xml:space="preserve">    Const. in Progress - Infrastructure Assets </t>
  </si>
  <si>
    <t xml:space="preserve">    Other Property, Plant and</t>
  </si>
  <si>
    <t xml:space="preserve">             Equipment Outlay</t>
  </si>
  <si>
    <t xml:space="preserve">    Computer Software</t>
  </si>
  <si>
    <t xml:space="preserve">      Total Capital Outlay</t>
  </si>
  <si>
    <t xml:space="preserve">  Special Purpose Appropriations(SPA)</t>
  </si>
  <si>
    <t xml:space="preserve">            Projects (20%)(Development Fund)</t>
  </si>
  <si>
    <t xml:space="preserve">          Reduction &amp; Management(LDRRM)</t>
  </si>
  <si>
    <t xml:space="preserve">          Programs/Projects(5% LDRRM Fund)</t>
  </si>
  <si>
    <t xml:space="preserve">                         Abled Person</t>
  </si>
  <si>
    <t xml:space="preserve">                       of Children (LCPC)</t>
  </si>
  <si>
    <t xml:space="preserve">      Total Special Purpose Appropriations(SPA)</t>
  </si>
  <si>
    <t xml:space="preserve">We hereby certify that the information presented above are true and correct. We further certify that the foregoing estimated receipts are </t>
  </si>
  <si>
    <t>reasonably projected as collectible for the Budget Year.</t>
  </si>
  <si>
    <t xml:space="preserve">            ROSALIA B. BARRACA                         </t>
  </si>
  <si>
    <t>NOEL V. ESPINOSA</t>
  </si>
  <si>
    <t xml:space="preserve"> LERIO D. MIGUEL</t>
  </si>
  <si>
    <t xml:space="preserve">                     Mun. Treasurer                                 </t>
  </si>
  <si>
    <t>MPDC</t>
  </si>
  <si>
    <t xml:space="preserve"> Municipal Accountant</t>
  </si>
  <si>
    <t xml:space="preserve">                                                             Approved:</t>
  </si>
  <si>
    <t xml:space="preserve">  Municipal Mayor</t>
  </si>
  <si>
    <t>MARKET &amp; SLAUGHTERHOUSE</t>
  </si>
  <si>
    <t xml:space="preserve">          a. Regulatory Fees</t>
  </si>
  <si>
    <t xml:space="preserve">          b. Business and Service Income</t>
  </si>
  <si>
    <t xml:space="preserve">               1. Rent Income</t>
  </si>
  <si>
    <t xml:space="preserve">               2. Receipts from Market Operation</t>
  </si>
  <si>
    <t>4-02-02-140</t>
  </si>
  <si>
    <t xml:space="preserve">               3. Receipts from Slaughterhouse</t>
  </si>
  <si>
    <t xml:space="preserve">                       Operation</t>
  </si>
  <si>
    <t>4-02-02-150</t>
  </si>
  <si>
    <t xml:space="preserve">               4. Garbage Fees</t>
  </si>
  <si>
    <t>4-02-02-190</t>
  </si>
  <si>
    <t xml:space="preserve">                       Income</t>
  </si>
  <si>
    <t xml:space="preserve">      3. Other Income/ Receipts/ Service Income</t>
  </si>
  <si>
    <t xml:space="preserve">     3. Interest Income</t>
  </si>
  <si>
    <t xml:space="preserve">         a. Share from National Wealth</t>
  </si>
  <si>
    <t xml:space="preserve">         b. Share from Tobacco Excise Tax</t>
  </si>
  <si>
    <t xml:space="preserve">         c. Subsidy from National Gov't.</t>
  </si>
  <si>
    <t xml:space="preserve">   C. Non-Income Receipts</t>
  </si>
  <si>
    <t xml:space="preserve">    1. Receipts from Loans and Borrowing</t>
  </si>
  <si>
    <t xml:space="preserve">         a. Acquisition of Loans</t>
  </si>
  <si>
    <t>Total Receipts from Borrowing and Loans</t>
  </si>
  <si>
    <t xml:space="preserve">    Rep. and Maint.- Other Property,</t>
  </si>
  <si>
    <t xml:space="preserve">  Financial Expenses</t>
  </si>
  <si>
    <t xml:space="preserve">    Interest Expenses</t>
  </si>
  <si>
    <t>5-03-01-020</t>
  </si>
  <si>
    <t xml:space="preserve">    Bank Charges</t>
  </si>
  <si>
    <t>5-03-01-040</t>
  </si>
  <si>
    <t xml:space="preserve">       Total Financial Expenses</t>
  </si>
  <si>
    <t xml:space="preserve">    Market</t>
  </si>
  <si>
    <t>Current Year 2020 (Estimate)</t>
  </si>
  <si>
    <t xml:space="preserve">        Other Personnel Benefits(SRI)</t>
  </si>
  <si>
    <t>5-01-04-990-6</t>
  </si>
  <si>
    <t xml:space="preserve">        Office Supplies Expenses</t>
  </si>
  <si>
    <t xml:space="preserve">        Welfare Goods Expenses</t>
  </si>
  <si>
    <t>5-02-03-060</t>
  </si>
  <si>
    <t xml:space="preserve">        Procurement of Medicines and Vitamins</t>
  </si>
  <si>
    <t>5-02-03-070</t>
  </si>
  <si>
    <t>Procurement of PPE</t>
  </si>
  <si>
    <t xml:space="preserve">Procurement of Kits for COVID-19 Testing </t>
  </si>
  <si>
    <t>Procurement of Disinfectants, Sprayers</t>
  </si>
  <si>
    <t>Disinfection Tents &amp; Other disinfecting</t>
  </si>
  <si>
    <t>supplies &amp; misting equipment</t>
  </si>
  <si>
    <t>Procurement of IEC materials&amp;flyers</t>
  </si>
  <si>
    <t xml:space="preserve">        Subsidy to Local Economic Enterprise</t>
  </si>
  <si>
    <t>5-02-14-080</t>
  </si>
  <si>
    <t>LBP Form No. 2</t>
  </si>
  <si>
    <t xml:space="preserve">        Grants and Donations:    -  28,000,000.00</t>
  </si>
  <si>
    <t xml:space="preserve">                  Human Resource Management</t>
  </si>
  <si>
    <t xml:space="preserve">                  Foundation Anniv./ Fiesta</t>
  </si>
  <si>
    <t xml:space="preserve">                  Provision of Vet. Drugs for the cotrol of</t>
  </si>
  <si>
    <t xml:space="preserve">                       Animal Pests and Diseases</t>
  </si>
  <si>
    <t xml:space="preserve">                  Support to Rice,Corn &amp;Veg. Farmers</t>
  </si>
  <si>
    <t xml:space="preserve">                  Support to Rural Based Org. Dev't</t>
  </si>
  <si>
    <t xml:space="preserve">                   Support to Arakan Valley Complex Development</t>
  </si>
  <si>
    <t xml:space="preserve">                   Support to  COMELEC</t>
  </si>
  <si>
    <t xml:space="preserve">                   Support to Sangguniang Kabataan</t>
  </si>
  <si>
    <t xml:space="preserve">                   Other Programs and Activities</t>
  </si>
  <si>
    <t>Fabrication of Tents</t>
  </si>
  <si>
    <t xml:space="preserve">        Const&amp;Heavy Eqpmt Outlay (Payloader)</t>
  </si>
  <si>
    <t>Pick-up 4x4</t>
  </si>
  <si>
    <t>Ambulance</t>
  </si>
  <si>
    <t>4x4 (close van)</t>
  </si>
  <si>
    <t>MARILYN M. AKMAD</t>
  </si>
  <si>
    <t xml:space="preserve">                                 Plant and Equipment</t>
  </si>
  <si>
    <t xml:space="preserve">        Market</t>
  </si>
  <si>
    <t>1-07-04-040</t>
  </si>
  <si>
    <t>JERMAINE JOIEE B. TORRES</t>
  </si>
  <si>
    <t>Admin. Officer V/OIC-MGSO</t>
  </si>
  <si>
    <t xml:space="preserve">        Other Personnel Benefits(SRA)</t>
  </si>
  <si>
    <t xml:space="preserve">        Water System Facility</t>
  </si>
  <si>
    <t>1-07-03-040</t>
  </si>
  <si>
    <t>(2021)</t>
  </si>
  <si>
    <t>3000-000-3-0-000-207</t>
  </si>
  <si>
    <t>Tourism, Culture &amp; Arts Promotion</t>
  </si>
  <si>
    <t xml:space="preserve">     Combat Acquired Immune-Deficiency Syndrome (CAIDS)</t>
  </si>
  <si>
    <t>1000-000-3-0-000-015</t>
  </si>
  <si>
    <t xml:space="preserve">     Support to PPA's to Combat COVID-19 Pandemic </t>
  </si>
  <si>
    <t xml:space="preserve">     Municipal Nutrition Action Program Fund</t>
  </si>
  <si>
    <t>Updating &amp; Preparation of CDP for CY 2020-2025 &amp; Executive-Legislative Agenda (ELA) CY 2020-2022</t>
  </si>
  <si>
    <t>LBP Form No. 2a</t>
  </si>
  <si>
    <t>3000-000-3-1-001-001</t>
  </si>
  <si>
    <t>Procurement of Personal Protective Equipment (PPE)</t>
  </si>
  <si>
    <t>3000-000-3-1-001-002</t>
  </si>
  <si>
    <t>Procurement ofMedical Supplies</t>
  </si>
  <si>
    <t>3000-000-3-1-001-003</t>
  </si>
  <si>
    <t>Procurement of Medicines and Vitamins</t>
  </si>
  <si>
    <t>3000-000-3-1-001-004</t>
  </si>
  <si>
    <t>Procurement of Disinfectants, sprayers, disinfection tents and other disinfecting supplies and misting equipment</t>
  </si>
  <si>
    <t>3000-000-3-1-001-005</t>
  </si>
  <si>
    <t>Food and water expenses of all frontliners, LGU personnel directly involved in the implementation of COVID-19 related programs, projects and activities (PPAs) and LSI's and ROF's isolated with isolation facility</t>
  </si>
  <si>
    <t>3000-000-3-1-001-006</t>
  </si>
  <si>
    <t>Food assistance for the isolated individual/households outside isolation facility (Home Quarantine)</t>
  </si>
  <si>
    <t>3000-000-3-1-001-008</t>
  </si>
  <si>
    <t>Distribution of IEC materials on COVID-19 mitigation/prevention (leaflet, tarpaulins)</t>
  </si>
  <si>
    <t>3000-000-3-1-001-009</t>
  </si>
  <si>
    <t>Transportation expenses (Fuel)</t>
  </si>
  <si>
    <t>Current Year 2020</t>
  </si>
  <si>
    <t xml:space="preserve">        h. Garbage Fees</t>
  </si>
  <si>
    <t xml:space="preserve">        i. Hospital Fees</t>
  </si>
  <si>
    <t xml:space="preserve">        j. Interest Income</t>
  </si>
  <si>
    <t xml:space="preserve">        k. Fines &amp; Penalties- Business Income</t>
  </si>
  <si>
    <t xml:space="preserve">        l. Miscellaneous Income</t>
  </si>
  <si>
    <t xml:space="preserve">    Other Personnel Benefits( SRI)</t>
  </si>
  <si>
    <t xml:space="preserve">    Training &amp; Seminar Expenses</t>
  </si>
  <si>
    <t xml:space="preserve">    Office Supplies Expenses</t>
  </si>
  <si>
    <t xml:space="preserve">    Welfare Goods Expenses</t>
  </si>
  <si>
    <t xml:space="preserve">    Other Professional Services </t>
  </si>
  <si>
    <t xml:space="preserve">    Subsidy to Local Economic Enterprise</t>
  </si>
  <si>
    <t xml:space="preserve">    Water System Facility</t>
  </si>
  <si>
    <t xml:space="preserve">    Motor Vehicle Outlay </t>
  </si>
  <si>
    <t xml:space="preserve">     Appropriation for Development Programs/</t>
  </si>
  <si>
    <t xml:space="preserve">     Appropriation for Local Disaster Risk </t>
  </si>
  <si>
    <t xml:space="preserve">     Aid to Barangays</t>
  </si>
  <si>
    <t xml:space="preserve">     5% Gender and Development (GAD)</t>
  </si>
  <si>
    <t xml:space="preserve">     1% Senior Citizen and Differently-</t>
  </si>
  <si>
    <t xml:space="preserve">     Peace and Order Council (POC)</t>
  </si>
  <si>
    <t xml:space="preserve">     Local Council for the Protection </t>
  </si>
  <si>
    <t xml:space="preserve">     Tourism, Culture &amp; Arts Promotion</t>
  </si>
  <si>
    <t xml:space="preserve">     Mun. Nutrition Action Program Fund</t>
  </si>
  <si>
    <t xml:space="preserve">     Debt Services</t>
  </si>
  <si>
    <t xml:space="preserve">     Terminal Leave</t>
  </si>
  <si>
    <t xml:space="preserve">     Updating &amp; Preperation of CDP for CY </t>
  </si>
  <si>
    <t xml:space="preserve">          2020-2025 &amp; Executive-Legislative </t>
  </si>
  <si>
    <t xml:space="preserve">          (ELA) CY 2020-2022</t>
  </si>
  <si>
    <t xml:space="preserve">               5. Interest Income</t>
  </si>
  <si>
    <t xml:space="preserve">               6. Fines and Penalties- Business</t>
  </si>
  <si>
    <t xml:space="preserve">   Hazard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</si>
</sst>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00_);_(* \(#,##0.000\);_(* &quot;-&quot;??_);_(@_)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i/>
      <sz val="8"/>
      <color rgb="FF002060"/>
      <name val="Candara"/>
      <family val="2"/>
    </font>
    <font>
      <sz val="8"/>
      <color rgb="FF002060"/>
      <name val="Candara"/>
      <family val="2"/>
    </font>
    <font>
      <sz val="10"/>
      <color rgb="FF002060"/>
      <name val="Candara"/>
      <family val="2"/>
    </font>
    <font>
      <b/>
      <sz val="12"/>
      <color rgb="FF002060"/>
      <name val="Georgia"/>
      <family val="1"/>
    </font>
    <font>
      <b/>
      <sz val="10"/>
      <color rgb="FF002060"/>
      <name val="Georgia"/>
      <family val="1"/>
    </font>
    <font>
      <b/>
      <sz val="11"/>
      <color rgb="FF002060"/>
      <name val="Candara"/>
      <family val="2"/>
    </font>
    <font>
      <b/>
      <sz val="10"/>
      <color rgb="FF002060"/>
      <name val="Candara"/>
      <family val="2"/>
    </font>
    <font>
      <b/>
      <sz val="9"/>
      <color rgb="FF002060"/>
      <name val="Candara"/>
      <family val="2"/>
    </font>
    <font>
      <b/>
      <sz val="8"/>
      <color rgb="FF002060"/>
      <name val="Candara"/>
      <family val="2"/>
    </font>
    <font>
      <sz val="10"/>
      <color rgb="FF002060"/>
      <name val="Arial Narrow"/>
      <family val="2"/>
    </font>
    <font>
      <sz val="9"/>
      <color rgb="FF002060"/>
      <name val="Arial Narrow"/>
      <family val="2"/>
    </font>
    <font>
      <sz val="9.5"/>
      <color rgb="FF002060"/>
      <name val="Candara"/>
      <family val="2"/>
    </font>
    <font>
      <sz val="8.5"/>
      <color rgb="FF002060"/>
      <name val="Arial Narrow"/>
      <family val="2"/>
    </font>
    <font>
      <sz val="9.5"/>
      <color rgb="FF002060"/>
      <name val="Arial Narrow"/>
      <family val="2"/>
    </font>
    <font>
      <b/>
      <i/>
      <sz val="10"/>
      <color rgb="FF002060"/>
      <name val="Candara"/>
      <family val="2"/>
    </font>
    <font>
      <b/>
      <sz val="8.5"/>
      <color rgb="FF002060"/>
      <name val="Arial Narrow"/>
      <family val="2"/>
    </font>
    <font>
      <b/>
      <sz val="9.5"/>
      <color rgb="FF002060"/>
      <name val="Arial Narrow"/>
      <family val="2"/>
    </font>
    <font>
      <b/>
      <sz val="10"/>
      <color rgb="FF002060"/>
      <name val="Arial Narrow"/>
      <family val="2"/>
    </font>
    <font>
      <i/>
      <sz val="9.5"/>
      <color indexed="56"/>
      <name val="Candara"/>
      <family val="2"/>
    </font>
    <font>
      <sz val="8"/>
      <color rgb="FF002060"/>
      <name val="Arial Narrow"/>
      <family val="2"/>
    </font>
    <font>
      <i/>
      <sz val="10"/>
      <color rgb="FF002060"/>
      <name val="Candara"/>
      <family val="2"/>
    </font>
    <font>
      <sz val="10"/>
      <color rgb="FF002060"/>
      <name val="Arial"/>
      <family val="2"/>
    </font>
    <font>
      <sz val="11"/>
      <color rgb="FF002060"/>
      <name val="Candara"/>
      <family val="2"/>
    </font>
    <font>
      <sz val="9.5"/>
      <color rgb="FF002060"/>
      <name val="Arial"/>
      <family val="2"/>
    </font>
    <font>
      <b/>
      <sz val="10"/>
      <color indexed="56"/>
      <name val="Candara"/>
      <family val="2"/>
    </font>
    <font>
      <b/>
      <sz val="12"/>
      <color rgb="FF002060"/>
      <name val="Candara"/>
      <family val="2"/>
    </font>
    <font>
      <sz val="8.5"/>
      <color rgb="FF002060"/>
      <name val="Arial"/>
      <family val="2"/>
    </font>
    <font>
      <b/>
      <sz val="10"/>
      <color rgb="FF002060"/>
      <name val="Arial"/>
      <family val="2"/>
    </font>
    <font>
      <b/>
      <sz val="11"/>
      <color rgb="FF002060"/>
      <name val="Book Antiqua"/>
      <family val="1"/>
    </font>
    <font>
      <sz val="11"/>
      <color rgb="FF002060"/>
      <name val="Book Antiqua"/>
      <family val="1"/>
    </font>
    <font>
      <sz val="10"/>
      <name val="Arial Narrow"/>
      <family val="2"/>
    </font>
    <font>
      <b/>
      <sz val="9.5"/>
      <color theme="0"/>
      <name val="Arial Narrow"/>
      <family val="2"/>
    </font>
    <font>
      <b/>
      <sz val="12"/>
      <color rgb="FF002060"/>
      <name val="Book Antiqua"/>
      <family val="1"/>
    </font>
    <font>
      <b/>
      <sz val="11"/>
      <color indexed="56"/>
      <name val="Candara"/>
      <family val="2"/>
    </font>
    <font>
      <b/>
      <sz val="11"/>
      <color rgb="FF002060"/>
      <name val="Bookman Old Style"/>
      <family val="1"/>
    </font>
    <font>
      <sz val="9"/>
      <name val="Arial"/>
      <family val="2"/>
    </font>
    <font>
      <sz val="11"/>
      <color rgb="FF002060"/>
      <name val="Georgia"/>
      <family val="1"/>
    </font>
    <font>
      <i/>
      <sz val="10"/>
      <color rgb="FF002060"/>
      <name val="Georgia"/>
      <family val="1"/>
    </font>
    <font>
      <b/>
      <sz val="11"/>
      <color rgb="FF002060"/>
      <name val="Georgia"/>
      <family val="1"/>
    </font>
    <font>
      <b/>
      <sz val="8"/>
      <color rgb="FF002060"/>
      <name val="Georgia"/>
      <family val="1"/>
    </font>
    <font>
      <b/>
      <sz val="11"/>
      <color rgb="FF002060"/>
      <name val="Arial Narrow"/>
      <family val="2"/>
    </font>
    <font>
      <sz val="11"/>
      <color rgb="FF002060"/>
      <name val="Arial Narrow"/>
      <family val="2"/>
    </font>
    <font>
      <sz val="10"/>
      <color rgb="FF002060"/>
      <name val="Georgia"/>
      <family val="1"/>
    </font>
    <font>
      <b/>
      <sz val="9"/>
      <color rgb="FF002060"/>
      <name val="Arial Narrow"/>
      <family val="2"/>
    </font>
    <font>
      <b/>
      <sz val="9"/>
      <color rgb="FF002060"/>
      <name val="Georgia"/>
      <family val="1"/>
    </font>
    <font>
      <sz val="11"/>
      <color rgb="FF002060"/>
      <name val="Arial"/>
      <family val="2"/>
    </font>
    <font>
      <i/>
      <sz val="10"/>
      <color rgb="FF002060"/>
      <name val="Arial"/>
      <family val="2"/>
    </font>
    <font>
      <i/>
      <sz val="9"/>
      <color rgb="FF002060"/>
      <name val="Book Antiqua"/>
      <family val="1"/>
    </font>
    <font>
      <b/>
      <sz val="12"/>
      <color rgb="FF002060"/>
      <name val="Berlin Sans FB Demi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sz val="5"/>
      <color rgb="FF002060"/>
      <name val="Arial"/>
      <family val="2"/>
    </font>
    <font>
      <b/>
      <i/>
      <sz val="10"/>
      <color rgb="FF002060"/>
      <name val="Arial Narrow"/>
      <family val="2"/>
    </font>
    <font>
      <sz val="9.5"/>
      <color rgb="FF002060"/>
      <name val="Calibri"/>
      <family val="2"/>
    </font>
    <font>
      <i/>
      <sz val="10"/>
      <color rgb="FF002060"/>
      <name val="Arial Narrow"/>
      <family val="2"/>
    </font>
    <font>
      <b/>
      <sz val="9.5"/>
      <color rgb="FF002060"/>
      <name val="Arial"/>
      <family val="2"/>
    </font>
  </fonts>
  <fills count="2">
    <fill>
      <patternFill patternType="none"/>
    </fill>
    <fill>
      <patternFill patternType="gray125"/>
    </fill>
  </fills>
  <borders count="1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indexed="64"/>
      </right>
      <top/>
      <bottom style="thin">
        <color rgb="FF002060"/>
      </bottom>
      <diagonal/>
    </border>
    <border>
      <left style="medium">
        <color indexed="64"/>
      </left>
      <right style="medium">
        <color rgb="FF002060"/>
      </right>
      <top style="medium">
        <color indexed="64"/>
      </top>
      <bottom style="medium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indexed="64"/>
      </top>
      <bottom style="medium">
        <color indexed="64"/>
      </bottom>
      <diagonal/>
    </border>
    <border>
      <left style="medium">
        <color rgb="FF00206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thin">
        <color rgb="FF002060"/>
      </left>
      <right style="thin">
        <color indexed="64"/>
      </right>
      <top style="thin">
        <color rgb="FF00206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206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2060"/>
      </top>
      <bottom/>
      <diagonal/>
    </border>
    <border>
      <left style="thin">
        <color indexed="64"/>
      </left>
      <right style="thin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/>
      <right style="thin">
        <color indexed="64"/>
      </right>
      <top style="thin">
        <color rgb="FF00206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/>
      <right style="thin">
        <color indexed="64"/>
      </right>
      <top/>
      <bottom style="thin">
        <color rgb="FF002060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indexed="64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 style="medium">
        <color rgb="FF002060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/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/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99"/>
      </left>
      <right/>
      <top style="thin">
        <color rgb="FF000099"/>
      </top>
      <bottom/>
      <diagonal/>
    </border>
    <border>
      <left/>
      <right/>
      <top style="thin">
        <color rgb="FF000099"/>
      </top>
      <bottom/>
      <diagonal/>
    </border>
    <border>
      <left/>
      <right style="thin">
        <color rgb="FF000099"/>
      </right>
      <top style="thin">
        <color rgb="FF000099"/>
      </top>
      <bottom/>
      <diagonal/>
    </border>
    <border>
      <left style="thin">
        <color rgb="FF000099"/>
      </left>
      <right/>
      <top/>
      <bottom/>
      <diagonal/>
    </border>
    <border>
      <left/>
      <right style="thin">
        <color rgb="FF000099"/>
      </right>
      <top/>
      <bottom/>
      <diagonal/>
    </border>
    <border>
      <left style="thin">
        <color rgb="FF000099"/>
      </left>
      <right/>
      <top/>
      <bottom style="thin">
        <color rgb="FF000099"/>
      </bottom>
      <diagonal/>
    </border>
    <border>
      <left/>
      <right/>
      <top/>
      <bottom style="thin">
        <color rgb="FF000099"/>
      </bottom>
      <diagonal/>
    </border>
    <border>
      <left/>
      <right style="thin">
        <color rgb="FF000099"/>
      </right>
      <top/>
      <bottom style="thin">
        <color rgb="FF000099"/>
      </bottom>
      <diagonal/>
    </border>
    <border>
      <left style="thin">
        <color rgb="FF000099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0099"/>
      </top>
      <bottom/>
      <diagonal/>
    </border>
    <border>
      <left style="thin">
        <color rgb="FF002060"/>
      </left>
      <right/>
      <top style="thin">
        <color rgb="FF000099"/>
      </top>
      <bottom style="thin">
        <color rgb="FF000099"/>
      </bottom>
      <diagonal/>
    </border>
    <border>
      <left/>
      <right/>
      <top style="thin">
        <color rgb="FF000099"/>
      </top>
      <bottom style="thin">
        <color rgb="FF000099"/>
      </bottom>
      <diagonal/>
    </border>
    <border>
      <left/>
      <right style="thin">
        <color rgb="FF002060"/>
      </right>
      <top style="thin">
        <color rgb="FF000099"/>
      </top>
      <bottom style="thin">
        <color rgb="FF000099"/>
      </bottom>
      <diagonal/>
    </border>
    <border>
      <left style="thin">
        <color rgb="FF002060"/>
      </left>
      <right style="thin">
        <color rgb="FF000099"/>
      </right>
      <top style="thin">
        <color rgb="FF000099"/>
      </top>
      <bottom/>
      <diagonal/>
    </border>
    <border>
      <left style="thin">
        <color rgb="FF000099"/>
      </left>
      <right style="thin">
        <color rgb="FF000099"/>
      </right>
      <top style="thin">
        <color rgb="FF000099"/>
      </top>
      <bottom/>
      <diagonal/>
    </border>
    <border>
      <left style="thin">
        <color rgb="FF000099"/>
      </left>
      <right style="thin">
        <color rgb="FF002060"/>
      </right>
      <top/>
      <bottom/>
      <diagonal/>
    </border>
    <border>
      <left style="thin">
        <color rgb="FF000099"/>
      </left>
      <right style="thin">
        <color rgb="FF000099"/>
      </right>
      <top/>
      <bottom/>
      <diagonal/>
    </border>
    <border>
      <left style="thin">
        <color rgb="FF000099"/>
      </left>
      <right style="thin">
        <color rgb="FF000099"/>
      </right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0099"/>
      </bottom>
      <diagonal/>
    </border>
    <border>
      <left style="thin">
        <color rgb="FF002060"/>
      </left>
      <right/>
      <top style="thin">
        <color rgb="FF000099"/>
      </top>
      <bottom/>
      <diagonal/>
    </border>
    <border>
      <left style="thin">
        <color indexed="64"/>
      </left>
      <right/>
      <top style="thin">
        <color rgb="FF000099"/>
      </top>
      <bottom/>
      <diagonal/>
    </border>
    <border>
      <left style="thin">
        <color rgb="FF000099"/>
      </left>
      <right style="thin">
        <color indexed="64"/>
      </right>
      <top/>
      <bottom/>
      <diagonal/>
    </border>
    <border>
      <left style="thin">
        <color rgb="FF002060"/>
      </left>
      <right style="thin">
        <color rgb="FF000099"/>
      </right>
      <top/>
      <bottom/>
      <diagonal/>
    </border>
    <border>
      <left style="thin">
        <color rgb="FF000099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/>
      <diagonal/>
    </border>
    <border>
      <left/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thin">
        <color rgb="FF000099"/>
      </left>
      <right/>
      <top/>
      <bottom style="thin">
        <color rgb="FF002060"/>
      </bottom>
      <diagonal/>
    </border>
    <border>
      <left/>
      <right style="thin">
        <color rgb="FF000099"/>
      </right>
      <top/>
      <bottom style="thin">
        <color rgb="FF0020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206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99"/>
      </top>
      <bottom/>
      <diagonal/>
    </border>
    <border>
      <left style="thin">
        <color rgb="FF002060"/>
      </left>
      <right style="thin">
        <color rgb="FF002060"/>
      </right>
      <top/>
      <bottom style="medium">
        <color indexed="64"/>
      </bottom>
      <diagonal/>
    </border>
    <border>
      <left style="thin">
        <color indexed="64"/>
      </left>
      <right style="thin">
        <color rgb="FF002060"/>
      </right>
      <top/>
      <bottom style="medium">
        <color indexed="64"/>
      </bottom>
      <diagonal/>
    </border>
    <border>
      <left style="thin">
        <color indexed="64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59">
    <xf numFmtId="0" fontId="0" fillId="0" borderId="0" xfId="0"/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2" fillId="0" borderId="0" xfId="1" applyFill="1" applyAlignment="1">
      <alignment vertical="center"/>
    </xf>
    <xf numFmtId="164" fontId="12" fillId="0" borderId="21" xfId="2" applyNumberFormat="1" applyFont="1" applyFill="1" applyBorder="1" applyAlignment="1">
      <alignment vertical="center"/>
    </xf>
    <xf numFmtId="164" fontId="12" fillId="0" borderId="0" xfId="2" applyNumberFormat="1" applyFont="1" applyFill="1" applyBorder="1" applyAlignment="1">
      <alignment vertical="center"/>
    </xf>
    <xf numFmtId="164" fontId="12" fillId="0" borderId="20" xfId="2" applyNumberFormat="1" applyFont="1" applyFill="1" applyBorder="1" applyAlignment="1">
      <alignment vertical="center"/>
    </xf>
    <xf numFmtId="164" fontId="16" fillId="0" borderId="26" xfId="2" applyFont="1" applyFill="1" applyBorder="1" applyAlignment="1">
      <alignment vertical="center"/>
    </xf>
    <xf numFmtId="164" fontId="12" fillId="0" borderId="5" xfId="2" applyFont="1" applyFill="1" applyBorder="1" applyAlignment="1">
      <alignment horizontal="right" vertical="center"/>
    </xf>
    <xf numFmtId="164" fontId="16" fillId="0" borderId="26" xfId="2" applyFont="1" applyFill="1" applyBorder="1" applyAlignment="1">
      <alignment horizontal="center" vertical="center"/>
    </xf>
    <xf numFmtId="164" fontId="16" fillId="0" borderId="15" xfId="2" applyFont="1" applyFill="1" applyBorder="1" applyAlignment="1">
      <alignment horizontal="center" vertical="center"/>
    </xf>
    <xf numFmtId="164" fontId="16" fillId="0" borderId="15" xfId="2" applyFont="1" applyFill="1" applyBorder="1" applyAlignment="1">
      <alignment vertical="center"/>
    </xf>
    <xf numFmtId="164" fontId="12" fillId="0" borderId="7" xfId="2" applyFont="1" applyFill="1" applyBorder="1" applyAlignment="1">
      <alignment horizontal="right" vertical="center"/>
    </xf>
    <xf numFmtId="164" fontId="19" fillId="0" borderId="31" xfId="2" applyFont="1" applyFill="1" applyBorder="1" applyAlignment="1">
      <alignment horizontal="right" vertical="center"/>
    </xf>
    <xf numFmtId="164" fontId="12" fillId="0" borderId="24" xfId="2" applyFont="1" applyFill="1" applyBorder="1" applyAlignment="1">
      <alignment vertical="center"/>
    </xf>
    <xf numFmtId="164" fontId="16" fillId="0" borderId="26" xfId="2" applyNumberFormat="1" applyFont="1" applyFill="1" applyBorder="1" applyAlignment="1">
      <alignment vertical="center"/>
    </xf>
    <xf numFmtId="164" fontId="16" fillId="0" borderId="26" xfId="2" applyNumberFormat="1" applyFont="1" applyFill="1" applyBorder="1" applyAlignment="1">
      <alignment horizontal="center" vertical="center"/>
    </xf>
    <xf numFmtId="164" fontId="19" fillId="0" borderId="28" xfId="2" applyNumberFormat="1" applyFont="1" applyFill="1" applyBorder="1" applyAlignment="1">
      <alignment horizontal="center" vertical="center"/>
    </xf>
    <xf numFmtId="164" fontId="19" fillId="0" borderId="27" xfId="2" applyNumberFormat="1" applyFont="1" applyFill="1" applyBorder="1" applyAlignment="1">
      <alignment horizontal="center" vertical="center"/>
    </xf>
    <xf numFmtId="164" fontId="19" fillId="0" borderId="31" xfId="2" applyNumberFormat="1" applyFont="1" applyFill="1" applyBorder="1" applyAlignment="1">
      <alignment horizontal="center" vertical="center"/>
    </xf>
    <xf numFmtId="164" fontId="19" fillId="0" borderId="29" xfId="2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164" fontId="12" fillId="0" borderId="0" xfId="2" applyNumberFormat="1" applyFont="1" applyBorder="1" applyAlignment="1">
      <alignment horizontal="center" vertical="center"/>
    </xf>
    <xf numFmtId="0" fontId="2" fillId="0" borderId="0" xfId="1" applyAlignment="1">
      <alignment vertical="center"/>
    </xf>
    <xf numFmtId="0" fontId="5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164" fontId="12" fillId="0" borderId="23" xfId="2" applyNumberFormat="1" applyFont="1" applyBorder="1" applyAlignment="1">
      <alignment horizontal="center" vertical="center"/>
    </xf>
    <xf numFmtId="164" fontId="12" fillId="0" borderId="23" xfId="2" applyFont="1" applyBorder="1" applyAlignment="1">
      <alignment vertical="center"/>
    </xf>
    <xf numFmtId="164" fontId="19" fillId="0" borderId="26" xfId="2" applyNumberFormat="1" applyFont="1" applyBorder="1" applyAlignment="1">
      <alignment horizontal="center" vertical="center"/>
    </xf>
    <xf numFmtId="164" fontId="16" fillId="0" borderId="26" xfId="2" applyFont="1" applyBorder="1" applyAlignment="1">
      <alignment vertical="center"/>
    </xf>
    <xf numFmtId="164" fontId="12" fillId="0" borderId="26" xfId="2" applyFont="1" applyBorder="1" applyAlignment="1">
      <alignment vertical="center"/>
    </xf>
    <xf numFmtId="164" fontId="22" fillId="0" borderId="2" xfId="2" applyFont="1" applyBorder="1" applyAlignment="1">
      <alignment vertical="center"/>
    </xf>
    <xf numFmtId="164" fontId="22" fillId="0" borderId="0" xfId="2" applyFont="1" applyBorder="1" applyAlignment="1">
      <alignment vertical="center"/>
    </xf>
    <xf numFmtId="164" fontId="16" fillId="0" borderId="15" xfId="2" applyFont="1" applyBorder="1" applyAlignment="1">
      <alignment vertical="center"/>
    </xf>
    <xf numFmtId="164" fontId="12" fillId="0" borderId="15" xfId="2" applyFont="1" applyBorder="1" applyAlignment="1">
      <alignment vertical="center"/>
    </xf>
    <xf numFmtId="164" fontId="16" fillId="0" borderId="15" xfId="2" applyNumberFormat="1" applyFont="1" applyBorder="1" applyAlignment="1">
      <alignment vertical="center"/>
    </xf>
    <xf numFmtId="164" fontId="19" fillId="0" borderId="31" xfId="2" applyNumberFormat="1" applyFont="1" applyBorder="1" applyAlignment="1">
      <alignment vertical="center"/>
    </xf>
    <xf numFmtId="164" fontId="19" fillId="0" borderId="28" xfId="2" applyNumberFormat="1" applyFont="1" applyBorder="1" applyAlignment="1">
      <alignment vertical="center"/>
    </xf>
    <xf numFmtId="164" fontId="19" fillId="0" borderId="29" xfId="2" applyNumberFormat="1" applyFont="1" applyBorder="1" applyAlignment="1">
      <alignment vertical="center"/>
    </xf>
    <xf numFmtId="164" fontId="16" fillId="0" borderId="24" xfId="2" applyNumberFormat="1" applyFont="1" applyBorder="1" applyAlignment="1">
      <alignment vertical="center"/>
    </xf>
    <xf numFmtId="164" fontId="16" fillId="0" borderId="26" xfId="2" applyNumberFormat="1" applyFont="1" applyBorder="1" applyAlignment="1">
      <alignment horizontal="center" vertical="center"/>
    </xf>
    <xf numFmtId="164" fontId="16" fillId="0" borderId="39" xfId="2" applyNumberFormat="1" applyFont="1" applyBorder="1" applyAlignment="1">
      <alignment horizontal="center" vertical="center"/>
    </xf>
    <xf numFmtId="164" fontId="19" fillId="0" borderId="41" xfId="2" applyNumberFormat="1" applyFont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20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164" fontId="16" fillId="0" borderId="16" xfId="2" applyFont="1" applyBorder="1" applyAlignment="1">
      <alignment vertical="center"/>
    </xf>
    <xf numFmtId="164" fontId="12" fillId="0" borderId="5" xfId="2" applyFont="1" applyBorder="1" applyAlignment="1">
      <alignment vertical="center"/>
    </xf>
    <xf numFmtId="164" fontId="16" fillId="0" borderId="16" xfId="2" applyFont="1" applyBorder="1" applyAlignment="1">
      <alignment horizontal="right" vertical="center"/>
    </xf>
    <xf numFmtId="164" fontId="12" fillId="0" borderId="5" xfId="2" applyFont="1" applyBorder="1" applyAlignment="1">
      <alignment horizontal="right" vertical="center"/>
    </xf>
    <xf numFmtId="164" fontId="16" fillId="0" borderId="26" xfId="2" applyFont="1" applyBorder="1" applyAlignment="1">
      <alignment horizontal="right" vertical="center"/>
    </xf>
    <xf numFmtId="164" fontId="16" fillId="0" borderId="15" xfId="2" applyFont="1" applyBorder="1" applyAlignment="1">
      <alignment horizontal="center" vertical="center"/>
    </xf>
    <xf numFmtId="164" fontId="16" fillId="0" borderId="12" xfId="2" applyFont="1" applyBorder="1" applyAlignment="1">
      <alignment horizontal="right" vertical="center"/>
    </xf>
    <xf numFmtId="164" fontId="12" fillId="0" borderId="7" xfId="2" applyFont="1" applyBorder="1" applyAlignment="1">
      <alignment horizontal="right" vertical="center"/>
    </xf>
    <xf numFmtId="164" fontId="19" fillId="0" borderId="28" xfId="2" applyFont="1" applyBorder="1" applyAlignment="1">
      <alignment horizontal="right" vertical="center"/>
    </xf>
    <xf numFmtId="164" fontId="19" fillId="0" borderId="31" xfId="2" applyFont="1" applyBorder="1" applyAlignment="1">
      <alignment horizontal="right" vertical="center"/>
    </xf>
    <xf numFmtId="164" fontId="20" fillId="0" borderId="32" xfId="2" applyFont="1" applyBorder="1" applyAlignment="1">
      <alignment horizontal="right" vertical="center"/>
    </xf>
    <xf numFmtId="164" fontId="16" fillId="0" borderId="18" xfId="2" applyFont="1" applyBorder="1" applyAlignment="1">
      <alignment vertical="center"/>
    </xf>
    <xf numFmtId="164" fontId="16" fillId="0" borderId="18" xfId="2" applyFont="1" applyBorder="1" applyAlignment="1">
      <alignment horizontal="center" vertical="center"/>
    </xf>
    <xf numFmtId="164" fontId="16" fillId="0" borderId="26" xfId="2" applyFont="1" applyBorder="1" applyAlignment="1">
      <alignment horizontal="center" vertical="center"/>
    </xf>
    <xf numFmtId="164" fontId="19" fillId="0" borderId="31" xfId="2" applyFont="1" applyBorder="1" applyAlignment="1">
      <alignment vertical="center"/>
    </xf>
    <xf numFmtId="164" fontId="19" fillId="0" borderId="29" xfId="2" applyFont="1" applyBorder="1" applyAlignment="1">
      <alignment vertical="center"/>
    </xf>
    <xf numFmtId="164" fontId="19" fillId="0" borderId="28" xfId="2" applyFont="1" applyBorder="1" applyAlignment="1">
      <alignment vertical="center"/>
    </xf>
    <xf numFmtId="164" fontId="19" fillId="0" borderId="0" xfId="2" applyFont="1" applyBorder="1" applyAlignment="1">
      <alignment vertical="center"/>
    </xf>
    <xf numFmtId="0" fontId="2" fillId="0" borderId="0" xfId="1" applyBorder="1" applyAlignment="1">
      <alignment vertical="center"/>
    </xf>
    <xf numFmtId="0" fontId="17" fillId="0" borderId="0" xfId="1" applyFont="1" applyBorder="1" applyAlignment="1">
      <alignment vertical="center"/>
    </xf>
    <xf numFmtId="164" fontId="20" fillId="0" borderId="0" xfId="2" applyNumberFormat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4" fontId="12" fillId="0" borderId="5" xfId="2" applyNumberFormat="1" applyFont="1" applyBorder="1" applyAlignment="1">
      <alignment horizontal="right" vertical="center"/>
    </xf>
    <xf numFmtId="4" fontId="12" fillId="0" borderId="7" xfId="2" applyNumberFormat="1" applyFont="1" applyBorder="1" applyAlignment="1">
      <alignment horizontal="right" vertical="center"/>
    </xf>
    <xf numFmtId="164" fontId="19" fillId="0" borderId="27" xfId="2" applyFont="1" applyBorder="1" applyAlignment="1">
      <alignment vertical="center"/>
    </xf>
    <xf numFmtId="164" fontId="19" fillId="0" borderId="43" xfId="2" applyFont="1" applyBorder="1" applyAlignment="1">
      <alignment horizontal="center" vertical="center"/>
    </xf>
    <xf numFmtId="164" fontId="19" fillId="0" borderId="44" xfId="2" applyFont="1" applyBorder="1" applyAlignment="1">
      <alignment horizontal="center" vertical="center"/>
    </xf>
    <xf numFmtId="164" fontId="26" fillId="0" borderId="24" xfId="2" applyFont="1" applyBorder="1" applyAlignment="1">
      <alignment horizontal="center" vertical="center"/>
    </xf>
    <xf numFmtId="164" fontId="16" fillId="0" borderId="39" xfId="2" applyFont="1" applyBorder="1" applyAlignment="1">
      <alignment horizontal="center" vertical="center"/>
    </xf>
    <xf numFmtId="164" fontId="19" fillId="0" borderId="0" xfId="2" applyFont="1" applyBorder="1" applyAlignment="1">
      <alignment horizontal="center" vertical="center"/>
    </xf>
    <xf numFmtId="164" fontId="19" fillId="0" borderId="31" xfId="2" applyFont="1" applyBorder="1" applyAlignment="1">
      <alignment horizontal="center" vertical="center"/>
    </xf>
    <xf numFmtId="164" fontId="19" fillId="0" borderId="29" xfId="2" applyFont="1" applyBorder="1" applyAlignment="1">
      <alignment horizontal="center" vertical="center"/>
    </xf>
    <xf numFmtId="164" fontId="19" fillId="0" borderId="28" xfId="2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4" fontId="20" fillId="0" borderId="7" xfId="2" applyNumberFormat="1" applyFont="1" applyBorder="1" applyAlignment="1">
      <alignment horizontal="right" vertical="center"/>
    </xf>
    <xf numFmtId="164" fontId="16" fillId="0" borderId="24" xfId="2" applyFont="1" applyBorder="1" applyAlignment="1">
      <alignment vertical="center"/>
    </xf>
    <xf numFmtId="0" fontId="30" fillId="0" borderId="0" xfId="1" applyFont="1" applyBorder="1" applyAlignment="1">
      <alignment horizontal="center" vertical="center"/>
    </xf>
    <xf numFmtId="0" fontId="9" fillId="0" borderId="0" xfId="1" quotePrefix="1" applyFont="1" applyBorder="1" applyAlignment="1">
      <alignment horizontal="center" vertical="center"/>
    </xf>
    <xf numFmtId="0" fontId="30" fillId="0" borderId="0" xfId="1" quotePrefix="1" applyFont="1" applyBorder="1" applyAlignment="1">
      <alignment horizontal="center" vertical="center"/>
    </xf>
    <xf numFmtId="164" fontId="12" fillId="0" borderId="0" xfId="2" applyNumberFormat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31" fillId="0" borderId="0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164" fontId="12" fillId="0" borderId="0" xfId="1" applyNumberFormat="1" applyFont="1" applyBorder="1" applyAlignment="1">
      <alignment vertical="center"/>
    </xf>
    <xf numFmtId="0" fontId="28" fillId="0" borderId="0" xfId="1" applyFont="1" applyAlignment="1">
      <alignment horizontal="center" vertical="center"/>
    </xf>
    <xf numFmtId="0" fontId="7" fillId="0" borderId="0" xfId="1" applyFont="1" applyBorder="1" applyAlignment="1"/>
    <xf numFmtId="164" fontId="16" fillId="0" borderId="26" xfId="2" applyNumberFormat="1" applyFont="1" applyBorder="1" applyAlignment="1">
      <alignment horizontal="right" vertical="center"/>
    </xf>
    <xf numFmtId="164" fontId="16" fillId="0" borderId="26" xfId="2" applyNumberFormat="1" applyFont="1" applyBorder="1" applyAlignment="1">
      <alignment vertical="center"/>
    </xf>
    <xf numFmtId="164" fontId="16" fillId="0" borderId="39" xfId="2" applyFont="1" applyBorder="1" applyAlignment="1">
      <alignment vertical="center"/>
    </xf>
    <xf numFmtId="164" fontId="16" fillId="0" borderId="15" xfId="2" applyNumberFormat="1" applyFont="1" applyBorder="1" applyAlignment="1">
      <alignment horizontal="right" vertical="center"/>
    </xf>
    <xf numFmtId="164" fontId="19" fillId="0" borderId="31" xfId="2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6" fillId="0" borderId="24" xfId="2" applyNumberFormat="1" applyFont="1" applyBorder="1" applyAlignment="1">
      <alignment horizontal="right" vertical="center"/>
    </xf>
    <xf numFmtId="164" fontId="16" fillId="0" borderId="39" xfId="2" applyNumberFormat="1" applyFont="1" applyBorder="1" applyAlignment="1">
      <alignment horizontal="right" vertical="center"/>
    </xf>
    <xf numFmtId="164" fontId="19" fillId="0" borderId="0" xfId="2" applyNumberFormat="1" applyFont="1" applyBorder="1" applyAlignment="1">
      <alignment horizontal="right" vertical="center"/>
    </xf>
    <xf numFmtId="164" fontId="19" fillId="0" borderId="29" xfId="2" applyFont="1" applyBorder="1" applyAlignment="1">
      <alignment horizontal="right" vertical="center"/>
    </xf>
    <xf numFmtId="164" fontId="33" fillId="0" borderId="0" xfId="2" applyNumberFormat="1" applyFont="1" applyBorder="1" applyAlignment="1">
      <alignment vertical="center"/>
    </xf>
    <xf numFmtId="164" fontId="16" fillId="0" borderId="15" xfId="2" applyFont="1" applyBorder="1" applyAlignment="1">
      <alignment horizontal="right" vertical="center"/>
    </xf>
    <xf numFmtId="164" fontId="16" fillId="0" borderId="5" xfId="2" applyFont="1" applyBorder="1" applyAlignment="1">
      <alignment horizontal="right" vertical="center"/>
    </xf>
    <xf numFmtId="164" fontId="34" fillId="0" borderId="7" xfId="2" applyFont="1" applyBorder="1" applyAlignment="1">
      <alignment horizontal="right" vertical="center"/>
    </xf>
    <xf numFmtId="164" fontId="16" fillId="0" borderId="15" xfId="2" applyNumberFormat="1" applyFont="1" applyBorder="1" applyAlignment="1">
      <alignment horizontal="center" vertical="center"/>
    </xf>
    <xf numFmtId="164" fontId="5" fillId="0" borderId="0" xfId="2" applyNumberFormat="1" applyFont="1" applyBorder="1" applyAlignment="1">
      <alignment vertical="center"/>
    </xf>
    <xf numFmtId="164" fontId="20" fillId="0" borderId="7" xfId="2" applyFont="1" applyBorder="1" applyAlignment="1">
      <alignment horizontal="right" vertical="center"/>
    </xf>
    <xf numFmtId="4" fontId="12" fillId="0" borderId="5" xfId="2" quotePrefix="1" applyNumberFormat="1" applyFont="1" applyBorder="1" applyAlignment="1">
      <alignment horizontal="right" vertical="center"/>
    </xf>
    <xf numFmtId="164" fontId="14" fillId="0" borderId="19" xfId="2" applyNumberFormat="1" applyFont="1" applyBorder="1" applyAlignment="1">
      <alignment vertical="center"/>
    </xf>
    <xf numFmtId="164" fontId="16" fillId="0" borderId="24" xfId="2" applyNumberFormat="1" applyFont="1" applyBorder="1" applyAlignment="1">
      <alignment horizontal="center" vertical="center"/>
    </xf>
    <xf numFmtId="164" fontId="12" fillId="0" borderId="24" xfId="2" applyFont="1" applyBorder="1" applyAlignment="1">
      <alignment horizontal="center" vertical="center"/>
    </xf>
    <xf numFmtId="164" fontId="12" fillId="0" borderId="24" xfId="2" applyFont="1" applyBorder="1" applyAlignment="1">
      <alignment vertical="center"/>
    </xf>
    <xf numFmtId="164" fontId="16" fillId="0" borderId="24" xfId="2" applyFont="1" applyBorder="1" applyAlignment="1">
      <alignment horizontal="right" vertical="center"/>
    </xf>
    <xf numFmtId="0" fontId="24" fillId="0" borderId="0" xfId="1" applyFont="1" applyAlignment="1"/>
    <xf numFmtId="164" fontId="9" fillId="0" borderId="0" xfId="2" applyNumberFormat="1" applyFont="1" applyBorder="1" applyAlignment="1">
      <alignment vertical="center"/>
    </xf>
    <xf numFmtId="164" fontId="9" fillId="0" borderId="0" xfId="2" applyFont="1" applyBorder="1" applyAlignment="1">
      <alignment vertical="center"/>
    </xf>
    <xf numFmtId="0" fontId="38" fillId="0" borderId="0" xfId="1" applyFont="1" applyAlignment="1">
      <alignment vertical="center"/>
    </xf>
    <xf numFmtId="4" fontId="20" fillId="0" borderId="5" xfId="2" applyNumberFormat="1" applyFont="1" applyBorder="1" applyAlignment="1">
      <alignment horizontal="right" vertical="center"/>
    </xf>
    <xf numFmtId="164" fontId="16" fillId="0" borderId="69" xfId="2" applyNumberFormat="1" applyFont="1" applyBorder="1" applyAlignment="1">
      <alignment vertical="center"/>
    </xf>
    <xf numFmtId="164" fontId="16" fillId="0" borderId="69" xfId="2" applyFont="1" applyBorder="1" applyAlignment="1">
      <alignment horizontal="center" vertical="center"/>
    </xf>
    <xf numFmtId="164" fontId="19" fillId="0" borderId="24" xfId="2" applyNumberFormat="1" applyFont="1" applyBorder="1" applyAlignment="1">
      <alignment vertical="center"/>
    </xf>
    <xf numFmtId="164" fontId="19" fillId="0" borderId="46" xfId="2" applyNumberFormat="1" applyFont="1" applyBorder="1" applyAlignment="1">
      <alignment vertical="center"/>
    </xf>
    <xf numFmtId="164" fontId="16" fillId="0" borderId="39" xfId="2" applyNumberFormat="1" applyFont="1" applyBorder="1" applyAlignment="1">
      <alignment vertical="center"/>
    </xf>
    <xf numFmtId="164" fontId="16" fillId="0" borderId="73" xfId="2" applyNumberFormat="1" applyFont="1" applyBorder="1" applyAlignment="1">
      <alignment vertical="center"/>
    </xf>
    <xf numFmtId="0" fontId="39" fillId="0" borderId="0" xfId="1" applyFont="1" applyBorder="1"/>
    <xf numFmtId="0" fontId="2" fillId="0" borderId="0" xfId="1"/>
    <xf numFmtId="0" fontId="40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/>
    </xf>
    <xf numFmtId="0" fontId="41" fillId="0" borderId="0" xfId="1" applyFont="1" applyBorder="1" applyAlignment="1">
      <alignment horizontal="center"/>
    </xf>
    <xf numFmtId="0" fontId="39" fillId="0" borderId="0" xfId="1" applyFont="1"/>
    <xf numFmtId="164" fontId="12" fillId="0" borderId="0" xfId="3" applyFont="1" applyBorder="1" applyAlignment="1">
      <alignment horizontal="center" vertical="center"/>
    </xf>
    <xf numFmtId="164" fontId="12" fillId="0" borderId="0" xfId="3" quotePrefix="1" applyFont="1" applyBorder="1" applyAlignment="1">
      <alignment horizontal="center" vertical="center"/>
    </xf>
    <xf numFmtId="164" fontId="44" fillId="0" borderId="0" xfId="3" applyFont="1" applyBorder="1"/>
    <xf numFmtId="0" fontId="2" fillId="0" borderId="0" xfId="1" applyFont="1" applyBorder="1" applyAlignment="1">
      <alignment vertical="center"/>
    </xf>
    <xf numFmtId="164" fontId="20" fillId="0" borderId="0" xfId="3" applyFont="1" applyBorder="1" applyAlignment="1">
      <alignment horizontal="center" vertical="center"/>
    </xf>
    <xf numFmtId="164" fontId="20" fillId="0" borderId="0" xfId="3" quotePrefix="1" applyFont="1" applyBorder="1" applyAlignment="1">
      <alignment horizontal="center" vertical="center"/>
    </xf>
    <xf numFmtId="164" fontId="46" fillId="0" borderId="5" xfId="3" applyNumberFormat="1" applyFont="1" applyBorder="1" applyAlignment="1">
      <alignment horizontal="right" vertical="center"/>
    </xf>
    <xf numFmtId="164" fontId="46" fillId="0" borderId="5" xfId="3" quotePrefix="1" applyNumberFormat="1" applyFont="1" applyBorder="1" applyAlignment="1">
      <alignment horizontal="right" vertical="center"/>
    </xf>
    <xf numFmtId="164" fontId="13" fillId="0" borderId="5" xfId="3" applyNumberFormat="1" applyFont="1" applyBorder="1" applyAlignment="1">
      <alignment horizontal="right" vertical="center"/>
    </xf>
    <xf numFmtId="164" fontId="13" fillId="0" borderId="5" xfId="3" quotePrefix="1" applyNumberFormat="1" applyFont="1" applyBorder="1" applyAlignment="1">
      <alignment horizontal="right" vertical="center"/>
    </xf>
    <xf numFmtId="164" fontId="13" fillId="0" borderId="6" xfId="3" quotePrefix="1" applyNumberFormat="1" applyFont="1" applyBorder="1" applyAlignment="1">
      <alignment horizontal="right" vertical="center"/>
    </xf>
    <xf numFmtId="164" fontId="13" fillId="0" borderId="6" xfId="3" applyNumberFormat="1" applyFont="1" applyBorder="1" applyAlignment="1">
      <alignment horizontal="right" vertical="center"/>
    </xf>
    <xf numFmtId="0" fontId="48" fillId="0" borderId="0" xfId="1" applyFont="1" applyAlignment="1"/>
    <xf numFmtId="0" fontId="49" fillId="0" borderId="0" xfId="1" applyFont="1" applyAlignment="1">
      <alignment horizontal="right"/>
    </xf>
    <xf numFmtId="0" fontId="50" fillId="0" borderId="79" xfId="1" applyFont="1" applyBorder="1" applyAlignment="1"/>
    <xf numFmtId="0" fontId="24" fillId="0" borderId="80" xfId="1" applyFont="1" applyBorder="1" applyAlignment="1"/>
    <xf numFmtId="0" fontId="24" fillId="0" borderId="81" xfId="1" applyFont="1" applyBorder="1" applyAlignment="1"/>
    <xf numFmtId="0" fontId="53" fillId="0" borderId="0" xfId="1" applyFont="1" applyAlignment="1"/>
    <xf numFmtId="164" fontId="16" fillId="0" borderId="99" xfId="2" applyNumberFormat="1" applyFont="1" applyBorder="1" applyAlignment="1"/>
    <xf numFmtId="164" fontId="16" fillId="0" borderId="15" xfId="2" applyNumberFormat="1" applyFont="1" applyBorder="1" applyAlignment="1"/>
    <xf numFmtId="164" fontId="12" fillId="0" borderId="88" xfId="2" applyNumberFormat="1" applyFont="1" applyBorder="1" applyAlignment="1"/>
    <xf numFmtId="164" fontId="12" fillId="0" borderId="0" xfId="2" applyNumberFormat="1" applyFont="1" applyBorder="1" applyAlignment="1"/>
    <xf numFmtId="164" fontId="12" fillId="0" borderId="21" xfId="2" applyNumberFormat="1" applyFont="1" applyBorder="1" applyAlignment="1"/>
    <xf numFmtId="164" fontId="12" fillId="0" borderId="83" xfId="2" applyNumberFormat="1" applyFont="1" applyBorder="1" applyAlignment="1"/>
    <xf numFmtId="164" fontId="12" fillId="0" borderId="20" xfId="2" applyNumberFormat="1" applyFont="1" applyBorder="1" applyAlignment="1"/>
    <xf numFmtId="164" fontId="16" fillId="0" borderId="0" xfId="2" applyNumberFormat="1" applyFont="1" applyBorder="1" applyAlignment="1">
      <alignment vertical="center"/>
    </xf>
    <xf numFmtId="164" fontId="16" fillId="0" borderId="21" xfId="2" applyNumberFormat="1" applyFont="1" applyBorder="1" applyAlignment="1">
      <alignment vertical="center"/>
    </xf>
    <xf numFmtId="164" fontId="16" fillId="0" borderId="83" xfId="2" applyNumberFormat="1" applyFont="1" applyBorder="1" applyAlignment="1">
      <alignment vertical="center"/>
    </xf>
    <xf numFmtId="164" fontId="16" fillId="0" borderId="20" xfId="2" applyNumberFormat="1" applyFont="1" applyBorder="1" applyAlignment="1">
      <alignment vertical="center"/>
    </xf>
    <xf numFmtId="164" fontId="16" fillId="0" borderId="21" xfId="2" applyNumberFormat="1" applyFont="1" applyBorder="1" applyAlignment="1"/>
    <xf numFmtId="164" fontId="16" fillId="0" borderId="20" xfId="2" applyNumberFormat="1" applyFont="1" applyBorder="1" applyAlignment="1">
      <alignment horizontal="right" vertical="center"/>
    </xf>
    <xf numFmtId="164" fontId="16" fillId="0" borderId="0" xfId="2" applyNumberFormat="1" applyFont="1" applyBorder="1" applyAlignment="1">
      <alignment horizontal="center" vertical="center"/>
    </xf>
    <xf numFmtId="164" fontId="16" fillId="0" borderId="21" xfId="2" applyNumberFormat="1" applyFont="1" applyBorder="1" applyAlignment="1">
      <alignment horizontal="center" vertical="center"/>
    </xf>
    <xf numFmtId="164" fontId="16" fillId="0" borderId="20" xfId="2" applyNumberFormat="1" applyFont="1" applyBorder="1" applyAlignment="1">
      <alignment horizontal="center" vertical="center"/>
    </xf>
    <xf numFmtId="164" fontId="16" fillId="0" borderId="94" xfId="2" applyNumberFormat="1" applyFont="1" applyBorder="1" applyAlignment="1">
      <alignment horizontal="center" vertical="center"/>
    </xf>
    <xf numFmtId="164" fontId="16" fillId="0" borderId="82" xfId="2" applyNumberFormat="1" applyFont="1" applyBorder="1" applyAlignment="1">
      <alignment vertical="center"/>
    </xf>
    <xf numFmtId="164" fontId="16" fillId="0" borderId="19" xfId="2" applyNumberFormat="1" applyFont="1" applyBorder="1" applyAlignment="1">
      <alignment vertical="center"/>
    </xf>
    <xf numFmtId="164" fontId="16" fillId="0" borderId="61" xfId="2" applyNumberFormat="1" applyFont="1" applyBorder="1" applyAlignment="1">
      <alignment vertical="center"/>
    </xf>
    <xf numFmtId="164" fontId="56" fillId="0" borderId="21" xfId="2" applyNumberFormat="1" applyFont="1" applyBorder="1" applyAlignment="1">
      <alignment horizontal="center" vertical="center"/>
    </xf>
    <xf numFmtId="164" fontId="19" fillId="0" borderId="58" xfId="2" applyNumberFormat="1" applyFont="1" applyBorder="1" applyAlignment="1">
      <alignment vertical="center"/>
    </xf>
    <xf numFmtId="164" fontId="19" fillId="0" borderId="21" xfId="2" applyNumberFormat="1" applyFont="1" applyBorder="1" applyAlignment="1">
      <alignment vertical="center"/>
    </xf>
    <xf numFmtId="164" fontId="19" fillId="0" borderId="61" xfId="2" applyNumberFormat="1" applyFont="1" applyBorder="1" applyAlignment="1">
      <alignment vertical="center"/>
    </xf>
    <xf numFmtId="164" fontId="19" fillId="0" borderId="20" xfId="2" applyNumberFormat="1" applyFont="1" applyBorder="1" applyAlignment="1">
      <alignment vertical="center"/>
    </xf>
    <xf numFmtId="0" fontId="30" fillId="0" borderId="0" xfId="1" applyFont="1" applyAlignment="1"/>
    <xf numFmtId="164" fontId="16" fillId="0" borderId="58" xfId="2" applyNumberFormat="1" applyFont="1" applyBorder="1" applyAlignment="1">
      <alignment vertical="center"/>
    </xf>
    <xf numFmtId="164" fontId="19" fillId="0" borderId="19" xfId="2" applyNumberFormat="1" applyFont="1" applyBorder="1" applyAlignment="1">
      <alignment vertical="center"/>
    </xf>
    <xf numFmtId="0" fontId="24" fillId="0" borderId="0" xfId="1" applyFont="1" applyBorder="1" applyAlignment="1"/>
    <xf numFmtId="164" fontId="19" fillId="0" borderId="21" xfId="2" applyNumberFormat="1" applyFont="1" applyBorder="1" applyAlignment="1"/>
    <xf numFmtId="164" fontId="16" fillId="0" borderId="20" xfId="2" applyNumberFormat="1" applyFont="1" applyBorder="1" applyAlignment="1"/>
    <xf numFmtId="164" fontId="19" fillId="0" borderId="31" xfId="2" applyNumberFormat="1" applyFont="1" applyBorder="1" applyAlignment="1"/>
    <xf numFmtId="164" fontId="19" fillId="0" borderId="28" xfId="2" applyNumberFormat="1" applyFont="1" applyBorder="1" applyAlignment="1"/>
    <xf numFmtId="164" fontId="19" fillId="0" borderId="20" xfId="2" applyNumberFormat="1" applyFont="1" applyBorder="1" applyAlignment="1"/>
    <xf numFmtId="164" fontId="16" fillId="0" borderId="61" xfId="2" applyNumberFormat="1" applyFont="1" applyBorder="1" applyAlignment="1"/>
    <xf numFmtId="164" fontId="20" fillId="0" borderId="0" xfId="2" applyNumberFormat="1" applyFont="1" applyBorder="1" applyAlignment="1"/>
    <xf numFmtId="164" fontId="16" fillId="0" borderId="21" xfId="2" applyFont="1" applyBorder="1" applyAlignment="1">
      <alignment vertical="center"/>
    </xf>
    <xf numFmtId="164" fontId="16" fillId="0" borderId="83" xfId="2" applyNumberFormat="1" applyFont="1" applyBorder="1" applyAlignment="1"/>
    <xf numFmtId="164" fontId="16" fillId="0" borderId="20" xfId="2" applyFont="1" applyBorder="1" applyAlignment="1">
      <alignment vertical="center"/>
    </xf>
    <xf numFmtId="164" fontId="16" fillId="0" borderId="0" xfId="2" applyNumberFormat="1" applyFont="1" applyBorder="1" applyAlignment="1"/>
    <xf numFmtId="164" fontId="16" fillId="0" borderId="8" xfId="2" applyNumberFormat="1" applyFont="1" applyBorder="1" applyAlignment="1"/>
    <xf numFmtId="164" fontId="16" fillId="0" borderId="59" xfId="2" applyNumberFormat="1" applyFont="1" applyBorder="1" applyAlignment="1"/>
    <xf numFmtId="164" fontId="16" fillId="0" borderId="61" xfId="2" applyFont="1" applyBorder="1" applyAlignment="1">
      <alignment vertical="center"/>
    </xf>
    <xf numFmtId="0" fontId="12" fillId="0" borderId="0" xfId="1" applyFont="1" applyAlignment="1"/>
    <xf numFmtId="164" fontId="16" fillId="0" borderId="82" xfId="2" applyNumberFormat="1" applyFont="1" applyBorder="1" applyAlignment="1"/>
    <xf numFmtId="164" fontId="16" fillId="0" borderId="94" xfId="2" applyNumberFormat="1" applyFont="1" applyBorder="1" applyAlignment="1"/>
    <xf numFmtId="164" fontId="16" fillId="0" borderId="61" xfId="2" applyNumberFormat="1" applyFont="1" applyBorder="1" applyAlignment="1">
      <alignment horizontal="center"/>
    </xf>
    <xf numFmtId="164" fontId="16" fillId="0" borderId="20" xfId="2" applyNumberFormat="1" applyFont="1" applyBorder="1" applyAlignment="1">
      <alignment horizontal="center"/>
    </xf>
    <xf numFmtId="164" fontId="16" fillId="0" borderId="19" xfId="2" applyNumberFormat="1" applyFont="1" applyBorder="1" applyAlignment="1"/>
    <xf numFmtId="164" fontId="26" fillId="0" borderId="21" xfId="2" applyFont="1" applyBorder="1" applyAlignment="1"/>
    <xf numFmtId="164" fontId="26" fillId="0" borderId="20" xfId="2" applyFont="1" applyBorder="1" applyAlignment="1"/>
    <xf numFmtId="164" fontId="13" fillId="0" borderId="20" xfId="2" applyFont="1" applyBorder="1" applyAlignment="1"/>
    <xf numFmtId="164" fontId="16" fillId="0" borderId="21" xfId="2" applyFont="1" applyBorder="1" applyAlignment="1"/>
    <xf numFmtId="164" fontId="19" fillId="0" borderId="62" xfId="2" applyNumberFormat="1" applyFont="1" applyBorder="1" applyAlignment="1"/>
    <xf numFmtId="164" fontId="19" fillId="0" borderId="107" xfId="2" applyNumberFormat="1" applyFont="1" applyBorder="1" applyAlignment="1"/>
    <xf numFmtId="164" fontId="19" fillId="0" borderId="19" xfId="2" applyNumberFormat="1" applyFont="1" applyBorder="1" applyAlignment="1"/>
    <xf numFmtId="164" fontId="19" fillId="0" borderId="0" xfId="2" applyNumberFormat="1" applyFont="1" applyBorder="1" applyAlignment="1"/>
    <xf numFmtId="164" fontId="19" fillId="0" borderId="61" xfId="2" applyNumberFormat="1" applyFont="1" applyBorder="1" applyAlignment="1"/>
    <xf numFmtId="164" fontId="19" fillId="0" borderId="48" xfId="2" applyNumberFormat="1" applyFont="1" applyBorder="1" applyAlignment="1">
      <alignment vertical="center"/>
    </xf>
    <xf numFmtId="164" fontId="19" fillId="0" borderId="50" xfId="2" applyNumberFormat="1" applyFont="1" applyBorder="1" applyAlignment="1">
      <alignment vertical="center"/>
    </xf>
    <xf numFmtId="164" fontId="19" fillId="0" borderId="111" xfId="2" applyNumberFormat="1" applyFont="1" applyBorder="1" applyAlignment="1">
      <alignment vertical="center"/>
    </xf>
    <xf numFmtId="164" fontId="19" fillId="0" borderId="8" xfId="2" applyNumberFormat="1" applyFont="1" applyBorder="1" applyAlignment="1">
      <alignment vertical="center"/>
    </xf>
    <xf numFmtId="164" fontId="16" fillId="0" borderId="8" xfId="2" applyNumberFormat="1" applyFont="1" applyBorder="1" applyAlignment="1">
      <alignment vertical="center"/>
    </xf>
    <xf numFmtId="164" fontId="20" fillId="0" borderId="54" xfId="2" applyNumberFormat="1" applyFont="1" applyBorder="1" applyAlignment="1">
      <alignment vertical="center"/>
    </xf>
    <xf numFmtId="164" fontId="20" fillId="0" borderId="54" xfId="2" applyNumberFormat="1" applyFont="1" applyBorder="1" applyAlignment="1"/>
    <xf numFmtId="164" fontId="20" fillId="0" borderId="55" xfId="2" applyNumberFormat="1" applyFont="1" applyBorder="1" applyAlignment="1">
      <alignment vertical="center"/>
    </xf>
    <xf numFmtId="164" fontId="16" fillId="0" borderId="105" xfId="2" applyNumberFormat="1" applyFont="1" applyBorder="1" applyAlignment="1"/>
    <xf numFmtId="164" fontId="19" fillId="0" borderId="27" xfId="2" applyNumberFormat="1" applyFont="1" applyBorder="1" applyAlignment="1"/>
    <xf numFmtId="0" fontId="8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quotePrefix="1" applyFont="1" applyBorder="1" applyAlignment="1">
      <alignment horizontal="center" vertical="center"/>
    </xf>
    <xf numFmtId="0" fontId="10" fillId="0" borderId="22" xfId="0" quotePrefix="1" applyFont="1" applyBorder="1" applyAlignment="1">
      <alignment horizontal="center" vertical="center"/>
    </xf>
    <xf numFmtId="0" fontId="10" fillId="0" borderId="23" xfId="0" quotePrefix="1" applyFont="1" applyBorder="1" applyAlignment="1">
      <alignment horizontal="center" vertical="center"/>
    </xf>
    <xf numFmtId="0" fontId="10" fillId="0" borderId="24" xfId="0" quotePrefix="1" applyFont="1" applyBorder="1" applyAlignment="1">
      <alignment horizontal="center" vertical="center"/>
    </xf>
    <xf numFmtId="0" fontId="10" fillId="0" borderId="25" xfId="0" quotePrefix="1" applyFont="1" applyBorder="1" applyAlignment="1">
      <alignment horizontal="center" vertical="center"/>
    </xf>
    <xf numFmtId="0" fontId="9" fillId="0" borderId="19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21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3" fillId="0" borderId="21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vertical="center"/>
    </xf>
    <xf numFmtId="0" fontId="17" fillId="0" borderId="28" xfId="0" applyFont="1" applyFill="1" applyBorder="1" applyAlignment="1">
      <alignment vertical="center"/>
    </xf>
    <xf numFmtId="0" fontId="17" fillId="0" borderId="29" xfId="0" applyFont="1" applyFill="1" applyBorder="1" applyAlignment="1">
      <alignment vertical="center"/>
    </xf>
    <xf numFmtId="0" fontId="18" fillId="0" borderId="30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0" borderId="29" xfId="0" applyFont="1" applyFill="1" applyBorder="1" applyAlignment="1">
      <alignment vertical="center"/>
    </xf>
    <xf numFmtId="0" fontId="15" fillId="0" borderId="3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18" fillId="0" borderId="26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164" fontId="16" fillId="0" borderId="0" xfId="2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0" fillId="0" borderId="0" xfId="0" applyAlignment="1">
      <alignment vertical="center"/>
    </xf>
    <xf numFmtId="0" fontId="15" fillId="0" borderId="35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8" fillId="0" borderId="31" xfId="0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5" fillId="0" borderId="39" xfId="0" applyFont="1" applyBorder="1" applyAlignment="1">
      <alignment horizontal="center" vertical="center"/>
    </xf>
    <xf numFmtId="0" fontId="17" fillId="0" borderId="30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17" fillId="0" borderId="41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20" fillId="0" borderId="29" xfId="0" applyFont="1" applyBorder="1" applyAlignment="1">
      <alignment vertical="center"/>
    </xf>
    <xf numFmtId="164" fontId="19" fillId="0" borderId="29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26" fillId="0" borderId="24" xfId="0" applyFont="1" applyBorder="1" applyAlignment="1">
      <alignment vertical="center"/>
    </xf>
    <xf numFmtId="0" fontId="17" fillId="0" borderId="27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18" fillId="0" borderId="28" xfId="0" applyFont="1" applyBorder="1" applyAlignment="1">
      <alignment horizontal="center" vertical="center"/>
    </xf>
    <xf numFmtId="0" fontId="24" fillId="0" borderId="24" xfId="0" applyFont="1" applyBorder="1" applyAlignment="1">
      <alignment vertical="center"/>
    </xf>
    <xf numFmtId="164" fontId="24" fillId="0" borderId="24" xfId="2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164" fontId="19" fillId="0" borderId="3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4" fontId="19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4" fontId="12" fillId="0" borderId="7" xfId="0" applyNumberFormat="1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4" fontId="12" fillId="0" borderId="8" xfId="0" applyNumberFormat="1" applyFont="1" applyBorder="1" applyAlignment="1">
      <alignment horizontal="center" vertical="center"/>
    </xf>
    <xf numFmtId="0" fontId="14" fillId="0" borderId="36" xfId="0" applyFont="1" applyFill="1" applyBorder="1" applyAlignment="1">
      <alignment vertical="center"/>
    </xf>
    <xf numFmtId="0" fontId="15" fillId="0" borderId="28" xfId="0" applyFont="1" applyBorder="1" applyAlignment="1">
      <alignment horizontal="center" vertical="center"/>
    </xf>
    <xf numFmtId="0" fontId="17" fillId="0" borderId="42" xfId="0" applyFont="1" applyBorder="1" applyAlignment="1">
      <alignment horizontal="left" vertical="center"/>
    </xf>
    <xf numFmtId="0" fontId="15" fillId="0" borderId="4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12" fillId="0" borderId="31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164" fontId="19" fillId="0" borderId="31" xfId="0" applyNumberFormat="1" applyFont="1" applyBorder="1" applyAlignment="1">
      <alignment horizontal="center" vertical="center"/>
    </xf>
    <xf numFmtId="164" fontId="20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164" fontId="26" fillId="0" borderId="24" xfId="0" applyNumberFormat="1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164" fontId="19" fillId="0" borderId="28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21" xfId="0" applyFont="1" applyBorder="1" applyAlignment="1">
      <alignment horizontal="center" vertical="center"/>
    </xf>
    <xf numFmtId="0" fontId="29" fillId="0" borderId="3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9" fillId="0" borderId="0" xfId="0" quotePrefix="1" applyFont="1" applyBorder="1" applyAlignment="1">
      <alignment horizontal="center" vertical="center"/>
    </xf>
    <xf numFmtId="0" fontId="30" fillId="0" borderId="0" xfId="0" quotePrefix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164" fontId="16" fillId="0" borderId="26" xfId="0" applyNumberFormat="1" applyFont="1" applyBorder="1" applyAlignment="1">
      <alignment horizontal="right" vertical="center"/>
    </xf>
    <xf numFmtId="164" fontId="16" fillId="0" borderId="26" xfId="0" applyNumberFormat="1" applyFont="1" applyBorder="1" applyAlignment="1">
      <alignment vertical="center"/>
    </xf>
    <xf numFmtId="4" fontId="12" fillId="0" borderId="5" xfId="0" applyNumberFormat="1" applyFont="1" applyBorder="1" applyAlignment="1">
      <alignment vertical="center"/>
    </xf>
    <xf numFmtId="164" fontId="16" fillId="0" borderId="26" xfId="0" applyNumberFormat="1" applyFont="1" applyBorder="1" applyAlignment="1">
      <alignment horizontal="center" vertical="center"/>
    </xf>
    <xf numFmtId="164" fontId="26" fillId="0" borderId="26" xfId="0" applyNumberFormat="1" applyFont="1" applyBorder="1" applyAlignment="1">
      <alignment horizontal="center" vertical="center"/>
    </xf>
    <xf numFmtId="0" fontId="14" fillId="0" borderId="21" xfId="0" applyFont="1" applyFill="1" applyBorder="1" applyAlignment="1">
      <alignment vertical="center"/>
    </xf>
    <xf numFmtId="0" fontId="14" fillId="0" borderId="105" xfId="0" applyFont="1" applyFill="1" applyBorder="1" applyAlignment="1">
      <alignment vertical="center"/>
    </xf>
    <xf numFmtId="0" fontId="15" fillId="0" borderId="105" xfId="0" applyFont="1" applyBorder="1" applyAlignment="1">
      <alignment horizontal="center" vertical="center"/>
    </xf>
    <xf numFmtId="164" fontId="16" fillId="0" borderId="105" xfId="2" applyFont="1" applyBorder="1" applyAlignment="1">
      <alignment horizontal="center" vertical="center"/>
    </xf>
    <xf numFmtId="0" fontId="17" fillId="0" borderId="31" xfId="0" applyFont="1" applyBorder="1" applyAlignment="1">
      <alignment vertical="center"/>
    </xf>
    <xf numFmtId="0" fontId="15" fillId="0" borderId="31" xfId="0" applyFont="1" applyBorder="1" applyAlignment="1">
      <alignment horizontal="center" vertical="center"/>
    </xf>
    <xf numFmtId="164" fontId="19" fillId="0" borderId="31" xfId="0" applyNumberFormat="1" applyFont="1" applyBorder="1" applyAlignment="1">
      <alignment horizontal="right" vertical="center"/>
    </xf>
    <xf numFmtId="164" fontId="19" fillId="0" borderId="28" xfId="0" applyNumberFormat="1" applyFont="1" applyBorder="1" applyAlignment="1">
      <alignment horizontal="right" vertical="center"/>
    </xf>
    <xf numFmtId="164" fontId="16" fillId="0" borderId="24" xfId="0" applyNumberFormat="1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15" fillId="0" borderId="21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26" fillId="0" borderId="26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2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164" fontId="19" fillId="0" borderId="27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9" fillId="0" borderId="21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46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164" fontId="12" fillId="0" borderId="7" xfId="2" applyFont="1" applyBorder="1" applyAlignment="1">
      <alignment vertical="center"/>
    </xf>
    <xf numFmtId="0" fontId="17" fillId="0" borderId="47" xfId="0" applyFont="1" applyBorder="1" applyAlignment="1">
      <alignment vertical="center"/>
    </xf>
    <xf numFmtId="0" fontId="18" fillId="0" borderId="48" xfId="0" applyFont="1" applyBorder="1" applyAlignment="1">
      <alignment horizontal="center" vertical="center"/>
    </xf>
    <xf numFmtId="164" fontId="19" fillId="0" borderId="49" xfId="0" applyNumberFormat="1" applyFont="1" applyBorder="1" applyAlignment="1">
      <alignment vertical="center"/>
    </xf>
    <xf numFmtId="164" fontId="19" fillId="0" borderId="48" xfId="0" applyNumberFormat="1" applyFont="1" applyBorder="1" applyAlignment="1">
      <alignment vertical="center"/>
    </xf>
    <xf numFmtId="164" fontId="19" fillId="0" borderId="50" xfId="0" applyNumberFormat="1" applyFont="1" applyBorder="1" applyAlignment="1">
      <alignment vertical="center"/>
    </xf>
    <xf numFmtId="164" fontId="19" fillId="0" borderId="51" xfId="0" applyNumberFormat="1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164" fontId="19" fillId="0" borderId="9" xfId="0" applyNumberFormat="1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164" fontId="16" fillId="0" borderId="5" xfId="0" applyNumberFormat="1" applyFont="1" applyBorder="1" applyAlignment="1">
      <alignment vertical="center"/>
    </xf>
    <xf numFmtId="0" fontId="14" fillId="0" borderId="52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164" fontId="16" fillId="0" borderId="7" xfId="0" applyNumberFormat="1" applyFont="1" applyBorder="1" applyAlignment="1">
      <alignment vertical="center"/>
    </xf>
    <xf numFmtId="0" fontId="17" fillId="0" borderId="53" xfId="0" applyFont="1" applyBorder="1" applyAlignment="1">
      <alignment vertical="center"/>
    </xf>
    <xf numFmtId="0" fontId="18" fillId="0" borderId="54" xfId="0" applyFont="1" applyBorder="1" applyAlignment="1">
      <alignment horizontal="center" vertical="center"/>
    </xf>
    <xf numFmtId="164" fontId="19" fillId="0" borderId="54" xfId="0" applyNumberFormat="1" applyFont="1" applyBorder="1" applyAlignment="1">
      <alignment vertical="center"/>
    </xf>
    <xf numFmtId="0" fontId="15" fillId="0" borderId="15" xfId="0" quotePrefix="1" applyFont="1" applyBorder="1" applyAlignment="1">
      <alignment horizontal="center" vertical="center"/>
    </xf>
    <xf numFmtId="164" fontId="16" fillId="0" borderId="15" xfId="0" applyNumberFormat="1" applyFont="1" applyBorder="1" applyAlignment="1">
      <alignment horizontal="center" vertical="center"/>
    </xf>
    <xf numFmtId="164" fontId="19" fillId="0" borderId="29" xfId="0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28" fillId="0" borderId="0" xfId="0" applyFont="1" applyAlignment="1">
      <alignment horizontal="center" vertical="center"/>
    </xf>
    <xf numFmtId="0" fontId="12" fillId="0" borderId="56" xfId="0" applyFont="1" applyBorder="1" applyAlignment="1">
      <alignment vertical="center"/>
    </xf>
    <xf numFmtId="0" fontId="12" fillId="0" borderId="57" xfId="0" applyFont="1" applyBorder="1" applyAlignment="1">
      <alignment vertical="center"/>
    </xf>
    <xf numFmtId="0" fontId="12" fillId="0" borderId="58" xfId="0" applyFont="1" applyBorder="1" applyAlignment="1">
      <alignment vertical="center"/>
    </xf>
    <xf numFmtId="0" fontId="12" fillId="0" borderId="4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65" fontId="16" fillId="0" borderId="26" xfId="0" applyNumberFormat="1" applyFont="1" applyBorder="1" applyAlignment="1">
      <alignment horizontal="center" vertical="center"/>
    </xf>
    <xf numFmtId="164" fontId="12" fillId="0" borderId="112" xfId="2" applyFont="1" applyBorder="1" applyAlignment="1">
      <alignment horizontal="right" vertical="center"/>
    </xf>
    <xf numFmtId="4" fontId="12" fillId="0" borderId="113" xfId="2" applyNumberFormat="1" applyFont="1" applyBorder="1" applyAlignment="1">
      <alignment horizontal="right" vertical="center"/>
    </xf>
    <xf numFmtId="0" fontId="16" fillId="0" borderId="24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7" fillId="0" borderId="31" xfId="0" applyFont="1" applyBorder="1" applyAlignment="1">
      <alignment horizontal="left" vertical="center"/>
    </xf>
    <xf numFmtId="0" fontId="14" fillId="0" borderId="59" xfId="0" applyFont="1" applyFill="1" applyBorder="1" applyAlignment="1">
      <alignment vertical="center"/>
    </xf>
    <xf numFmtId="164" fontId="20" fillId="0" borderId="0" xfId="0" applyNumberFormat="1" applyFont="1" applyBorder="1" applyAlignment="1">
      <alignment horizontal="right" vertical="center"/>
    </xf>
    <xf numFmtId="0" fontId="12" fillId="0" borderId="60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61" xfId="0" applyFont="1" applyBorder="1" applyAlignment="1">
      <alignment vertical="center"/>
    </xf>
    <xf numFmtId="0" fontId="14" fillId="0" borderId="58" xfId="0" applyFont="1" applyBorder="1" applyAlignment="1">
      <alignment vertical="center"/>
    </xf>
    <xf numFmtId="0" fontId="14" fillId="0" borderId="21" xfId="0" applyFont="1" applyBorder="1" applyAlignment="1">
      <alignment horizontal="left" vertical="center"/>
    </xf>
    <xf numFmtId="0" fontId="18" fillId="0" borderId="29" xfId="0" applyFont="1" applyBorder="1" applyAlignment="1">
      <alignment vertical="center"/>
    </xf>
    <xf numFmtId="0" fontId="20" fillId="0" borderId="62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2" fillId="0" borderId="63" xfId="0" applyFont="1" applyBorder="1" applyAlignment="1">
      <alignment vertical="center"/>
    </xf>
    <xf numFmtId="0" fontId="12" fillId="0" borderId="64" xfId="0" applyFont="1" applyBorder="1" applyAlignment="1">
      <alignment vertical="center"/>
    </xf>
    <xf numFmtId="0" fontId="12" fillId="0" borderId="61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164" fontId="19" fillId="0" borderId="28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left" vertical="center"/>
    </xf>
    <xf numFmtId="4" fontId="12" fillId="0" borderId="20" xfId="0" applyNumberFormat="1" applyFont="1" applyBorder="1" applyAlignment="1">
      <alignment vertical="center"/>
    </xf>
    <xf numFmtId="4" fontId="16" fillId="0" borderId="20" xfId="0" applyNumberFormat="1" applyFont="1" applyBorder="1" applyAlignment="1">
      <alignment horizontal="center" vertical="center"/>
    </xf>
    <xf numFmtId="4" fontId="16" fillId="0" borderId="5" xfId="0" applyNumberFormat="1" applyFont="1" applyBorder="1" applyAlignment="1">
      <alignment vertical="center"/>
    </xf>
    <xf numFmtId="4" fontId="16" fillId="0" borderId="5" xfId="2" applyNumberFormat="1" applyFont="1" applyBorder="1" applyAlignment="1">
      <alignment vertical="center"/>
    </xf>
    <xf numFmtId="164" fontId="16" fillId="0" borderId="5" xfId="2" applyFont="1" applyBorder="1" applyAlignment="1">
      <alignment vertical="center"/>
    </xf>
    <xf numFmtId="164" fontId="16" fillId="0" borderId="7" xfId="2" applyFont="1" applyBorder="1" applyAlignment="1">
      <alignment horizontal="right" vertical="center"/>
    </xf>
    <xf numFmtId="4" fontId="16" fillId="0" borderId="7" xfId="2" applyNumberFormat="1" applyFont="1" applyBorder="1" applyAlignment="1">
      <alignment horizontal="right" vertical="center"/>
    </xf>
    <xf numFmtId="164" fontId="16" fillId="0" borderId="112" xfId="2" applyFont="1" applyBorder="1" applyAlignment="1">
      <alignment horizontal="right" vertical="center"/>
    </xf>
    <xf numFmtId="4" fontId="16" fillId="0" borderId="113" xfId="2" applyNumberFormat="1" applyFont="1" applyBorder="1" applyAlignment="1">
      <alignment horizontal="right" vertical="center"/>
    </xf>
    <xf numFmtId="4" fontId="12" fillId="0" borderId="24" xfId="0" applyNumberFormat="1" applyFont="1" applyBorder="1" applyAlignment="1">
      <alignment vertical="center"/>
    </xf>
    <xf numFmtId="4" fontId="16" fillId="0" borderId="24" xfId="0" applyNumberFormat="1" applyFont="1" applyBorder="1" applyAlignment="1">
      <alignment horizontal="right" vertical="center"/>
    </xf>
    <xf numFmtId="0" fontId="14" fillId="0" borderId="65" xfId="0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24" fillId="0" borderId="0" xfId="0" applyFont="1" applyAlignment="1"/>
    <xf numFmtId="0" fontId="24" fillId="0" borderId="15" xfId="0" quotePrefix="1" applyFont="1" applyBorder="1" applyAlignment="1">
      <alignment horizontal="center" vertical="center"/>
    </xf>
    <xf numFmtId="0" fontId="24" fillId="0" borderId="0" xfId="0" quotePrefix="1" applyFont="1" applyBorder="1" applyAlignment="1">
      <alignment horizontal="center" vertical="center"/>
    </xf>
    <xf numFmtId="0" fontId="24" fillId="0" borderId="21" xfId="0" quotePrefix="1" applyFont="1" applyBorder="1" applyAlignment="1">
      <alignment horizontal="center" vertical="center"/>
    </xf>
    <xf numFmtId="0" fontId="24" fillId="0" borderId="20" xfId="0" quotePrefix="1" applyFont="1" applyBorder="1" applyAlignment="1">
      <alignment horizontal="center" vertical="center"/>
    </xf>
    <xf numFmtId="0" fontId="24" fillId="0" borderId="24" xfId="0" quotePrefix="1" applyFont="1" applyBorder="1" applyAlignment="1">
      <alignment horizontal="center" vertical="center"/>
    </xf>
    <xf numFmtId="164" fontId="20" fillId="0" borderId="26" xfId="2" applyFont="1" applyBorder="1" applyAlignment="1">
      <alignment horizontal="right" vertical="center"/>
    </xf>
    <xf numFmtId="4" fontId="20" fillId="0" borderId="26" xfId="2" applyNumberFormat="1" applyFont="1" applyBorder="1" applyAlignment="1">
      <alignment horizontal="right" vertical="center"/>
    </xf>
    <xf numFmtId="164" fontId="12" fillId="0" borderId="26" xfId="2" applyFont="1" applyBorder="1" applyAlignment="1">
      <alignment horizontal="right" vertical="center"/>
    </xf>
    <xf numFmtId="4" fontId="12" fillId="0" borderId="26" xfId="2" applyNumberFormat="1" applyFont="1" applyBorder="1" applyAlignment="1">
      <alignment horizontal="right" vertical="center"/>
    </xf>
    <xf numFmtId="164" fontId="12" fillId="0" borderId="114" xfId="2" applyFont="1" applyBorder="1" applyAlignment="1">
      <alignment horizontal="right" vertical="center"/>
    </xf>
    <xf numFmtId="4" fontId="12" fillId="0" borderId="8" xfId="2" applyNumberFormat="1" applyFont="1" applyBorder="1" applyAlignment="1">
      <alignment horizontal="right" vertical="center"/>
    </xf>
    <xf numFmtId="164" fontId="19" fillId="0" borderId="27" xfId="0" applyNumberFormat="1" applyFont="1" applyBorder="1" applyAlignment="1">
      <alignment horizontal="center" vertical="center"/>
    </xf>
    <xf numFmtId="164" fontId="16" fillId="0" borderId="21" xfId="0" applyNumberFormat="1" applyFont="1" applyBorder="1" applyAlignment="1">
      <alignment horizontal="center" vertical="center"/>
    </xf>
    <xf numFmtId="164" fontId="16" fillId="0" borderId="15" xfId="0" applyNumberFormat="1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66" xfId="0" quotePrefix="1" applyFont="1" applyBorder="1" applyAlignment="1">
      <alignment horizontal="center" vertical="center"/>
    </xf>
    <xf numFmtId="0" fontId="10" fillId="0" borderId="67" xfId="0" quotePrefix="1" applyFont="1" applyBorder="1" applyAlignment="1">
      <alignment horizontal="center" vertical="center"/>
    </xf>
    <xf numFmtId="0" fontId="9" fillId="0" borderId="58" xfId="0" applyFont="1" applyBorder="1" applyAlignment="1">
      <alignment vertical="center"/>
    </xf>
    <xf numFmtId="0" fontId="24" fillId="0" borderId="14" xfId="0" quotePrefix="1" applyFont="1" applyBorder="1" applyAlignment="1">
      <alignment horizontal="center" vertical="center"/>
    </xf>
    <xf numFmtId="0" fontId="24" fillId="0" borderId="2" xfId="0" quotePrefix="1" applyFont="1" applyBorder="1" applyAlignment="1">
      <alignment horizontal="center" vertical="center"/>
    </xf>
    <xf numFmtId="0" fontId="29" fillId="0" borderId="21" xfId="0" quotePrefix="1" applyFont="1" applyBorder="1" applyAlignment="1">
      <alignment horizontal="center" vertical="center"/>
    </xf>
    <xf numFmtId="0" fontId="24" fillId="0" borderId="22" xfId="0" quotePrefix="1" applyFont="1" applyBorder="1" applyAlignment="1">
      <alignment horizontal="center" vertical="center"/>
    </xf>
    <xf numFmtId="0" fontId="14" fillId="0" borderId="58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0" fontId="17" fillId="0" borderId="68" xfId="0" applyFont="1" applyBorder="1" applyAlignment="1">
      <alignment vertical="center"/>
    </xf>
    <xf numFmtId="164" fontId="16" fillId="0" borderId="24" xfId="0" applyNumberFormat="1" applyFont="1" applyBorder="1" applyAlignment="1">
      <alignment horizontal="center" vertical="center"/>
    </xf>
    <xf numFmtId="164" fontId="26" fillId="0" borderId="46" xfId="0" applyNumberFormat="1" applyFont="1" applyBorder="1" applyAlignment="1">
      <alignment vertical="center"/>
    </xf>
    <xf numFmtId="0" fontId="14" fillId="0" borderId="70" xfId="0" applyFont="1" applyBorder="1" applyAlignment="1">
      <alignment vertical="center"/>
    </xf>
    <xf numFmtId="0" fontId="18" fillId="0" borderId="71" xfId="0" applyFont="1" applyBorder="1" applyAlignment="1">
      <alignment horizontal="center" vertical="center"/>
    </xf>
    <xf numFmtId="164" fontId="19" fillId="0" borderId="43" xfId="0" applyNumberFormat="1" applyFont="1" applyBorder="1" applyAlignment="1">
      <alignment horizontal="center" vertical="center"/>
    </xf>
    <xf numFmtId="164" fontId="19" fillId="0" borderId="72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164" fontId="19" fillId="0" borderId="24" xfId="0" applyNumberFormat="1" applyFont="1" applyBorder="1" applyAlignment="1">
      <alignment horizontal="center" vertical="center"/>
    </xf>
    <xf numFmtId="164" fontId="19" fillId="0" borderId="24" xfId="0" applyNumberFormat="1" applyFont="1" applyBorder="1" applyAlignment="1">
      <alignment vertical="center"/>
    </xf>
    <xf numFmtId="164" fontId="19" fillId="0" borderId="26" xfId="0" applyNumberFormat="1" applyFont="1" applyBorder="1" applyAlignment="1">
      <alignment horizontal="center" vertical="center"/>
    </xf>
    <xf numFmtId="164" fontId="16" fillId="0" borderId="39" xfId="0" applyNumberFormat="1" applyFont="1" applyBorder="1" applyAlignment="1">
      <alignment horizontal="center" vertical="center"/>
    </xf>
    <xf numFmtId="0" fontId="17" fillId="0" borderId="74" xfId="0" applyFont="1" applyBorder="1" applyAlignment="1">
      <alignment vertical="center"/>
    </xf>
    <xf numFmtId="164" fontId="19" fillId="0" borderId="0" xfId="0" applyNumberFormat="1" applyFont="1" applyBorder="1" applyAlignment="1">
      <alignment horizontal="center" vertical="center"/>
    </xf>
    <xf numFmtId="0" fontId="9" fillId="0" borderId="75" xfId="0" applyFont="1" applyBorder="1" applyAlignment="1">
      <alignment vertical="center"/>
    </xf>
    <xf numFmtId="0" fontId="12" fillId="0" borderId="76" xfId="0" applyFont="1" applyBorder="1" applyAlignment="1">
      <alignment vertical="center"/>
    </xf>
    <xf numFmtId="164" fontId="19" fillId="0" borderId="77" xfId="0" applyNumberFormat="1" applyFont="1" applyBorder="1" applyAlignment="1">
      <alignment vertical="center"/>
    </xf>
    <xf numFmtId="0" fontId="8" fillId="0" borderId="0" xfId="1" applyFont="1" applyBorder="1" applyAlignment="1"/>
    <xf numFmtId="0" fontId="5" fillId="0" borderId="0" xfId="1" applyFont="1" applyBorder="1" applyAlignment="1"/>
    <xf numFmtId="0" fontId="42" fillId="0" borderId="7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wrapText="1"/>
    </xf>
    <xf numFmtId="0" fontId="42" fillId="0" borderId="8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 wrapText="1"/>
    </xf>
    <xf numFmtId="0" fontId="42" fillId="0" borderId="8" xfId="0" quotePrefix="1" applyFont="1" applyBorder="1" applyAlignment="1">
      <alignment horizontal="center" vertical="center" wrapText="1"/>
    </xf>
    <xf numFmtId="0" fontId="39" fillId="0" borderId="9" xfId="0" quotePrefix="1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44" fillId="0" borderId="0" xfId="0" applyFont="1" applyBorder="1"/>
    <xf numFmtId="0" fontId="39" fillId="0" borderId="0" xfId="0" applyFont="1" applyBorder="1"/>
    <xf numFmtId="0" fontId="0" fillId="0" borderId="0" xfId="0" applyFont="1" applyBorder="1" applyAlignment="1">
      <alignment vertical="center"/>
    </xf>
    <xf numFmtId="0" fontId="45" fillId="0" borderId="0" xfId="0" applyFont="1" applyBorder="1" applyAlignment="1">
      <alignment horizontal="left"/>
    </xf>
    <xf numFmtId="0" fontId="5" fillId="0" borderId="0" xfId="0" applyFont="1" applyBorder="1"/>
    <xf numFmtId="0" fontId="39" fillId="0" borderId="8" xfId="0" quotePrefix="1" applyFont="1" applyBorder="1" applyAlignment="1">
      <alignment horizontal="center" vertical="center"/>
    </xf>
    <xf numFmtId="0" fontId="39" fillId="0" borderId="24" xfId="0" quotePrefix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43" fillId="0" borderId="26" xfId="0" applyFont="1" applyBorder="1" applyAlignment="1">
      <alignment vertical="center" wrapText="1"/>
    </xf>
    <xf numFmtId="0" fontId="12" fillId="0" borderId="26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164" fontId="13" fillId="0" borderId="0" xfId="0" quotePrefix="1" applyNumberFormat="1" applyFont="1" applyAlignment="1">
      <alignment horizontal="right" vertical="center" wrapText="1"/>
    </xf>
    <xf numFmtId="0" fontId="20" fillId="0" borderId="26" xfId="0" applyFont="1" applyBorder="1" applyAlignment="1">
      <alignment vertical="center" wrapText="1"/>
    </xf>
    <xf numFmtId="0" fontId="16" fillId="0" borderId="11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 wrapText="1"/>
    </xf>
    <xf numFmtId="0" fontId="39" fillId="0" borderId="0" xfId="0" applyFont="1"/>
    <xf numFmtId="0" fontId="53" fillId="0" borderId="19" xfId="0" applyFont="1" applyBorder="1" applyAlignment="1"/>
    <xf numFmtId="0" fontId="52" fillId="0" borderId="88" xfId="0" applyFont="1" applyBorder="1" applyAlignment="1"/>
    <xf numFmtId="0" fontId="52" fillId="0" borderId="92" xfId="0" applyFont="1" applyBorder="1" applyAlignment="1"/>
    <xf numFmtId="0" fontId="52" fillId="0" borderId="82" xfId="0" applyFont="1" applyBorder="1" applyAlignment="1">
      <alignment horizontal="center"/>
    </xf>
    <xf numFmtId="0" fontId="52" fillId="0" borderId="83" xfId="0" applyFont="1" applyBorder="1" applyAlignment="1">
      <alignment horizontal="center"/>
    </xf>
    <xf numFmtId="0" fontId="52" fillId="0" borderId="81" xfId="0" applyFont="1" applyBorder="1" applyAlignment="1">
      <alignment horizontal="center"/>
    </xf>
    <xf numFmtId="0" fontId="52" fillId="0" borderId="94" xfId="0" applyFont="1" applyBorder="1" applyAlignment="1">
      <alignment horizontal="center"/>
    </xf>
    <xf numFmtId="0" fontId="52" fillId="0" borderId="20" xfId="0" applyFont="1" applyBorder="1" applyAlignment="1">
      <alignment horizontal="center"/>
    </xf>
    <xf numFmtId="0" fontId="52" fillId="0" borderId="84" xfId="0" quotePrefix="1" applyFont="1" applyBorder="1" applyAlignment="1">
      <alignment horizontal="center"/>
    </xf>
    <xf numFmtId="0" fontId="52" fillId="0" borderId="24" xfId="0" quotePrefix="1" applyFont="1" applyBorder="1" applyAlignment="1">
      <alignment horizontal="center"/>
    </xf>
    <xf numFmtId="0" fontId="52" fillId="0" borderId="86" xfId="0" quotePrefix="1" applyFont="1" applyBorder="1" applyAlignment="1">
      <alignment horizontal="center"/>
    </xf>
    <xf numFmtId="0" fontId="52" fillId="0" borderId="96" xfId="0" quotePrefix="1" applyFont="1" applyBorder="1" applyAlignment="1">
      <alignment horizontal="center"/>
    </xf>
    <xf numFmtId="0" fontId="52" fillId="0" borderId="97" xfId="0" quotePrefix="1" applyFont="1" applyBorder="1" applyAlignment="1">
      <alignment horizontal="center"/>
    </xf>
    <xf numFmtId="0" fontId="9" fillId="0" borderId="98" xfId="0" applyFont="1" applyBorder="1" applyAlignment="1"/>
    <xf numFmtId="0" fontId="12" fillId="0" borderId="93" xfId="0" applyFont="1" applyBorder="1" applyAlignment="1"/>
    <xf numFmtId="0" fontId="12" fillId="0" borderId="2" xfId="0" applyFont="1" applyBorder="1" applyAlignment="1"/>
    <xf numFmtId="0" fontId="5" fillId="0" borderId="19" xfId="0" applyFont="1" applyBorder="1" applyAlignment="1"/>
    <xf numFmtId="0" fontId="12" fillId="0" borderId="95" xfId="0" applyFont="1" applyBorder="1" applyAlignment="1"/>
    <xf numFmtId="0" fontId="20" fillId="0" borderId="19" xfId="0" applyFont="1" applyBorder="1" applyAlignment="1">
      <alignment vertical="center"/>
    </xf>
    <xf numFmtId="0" fontId="12" fillId="0" borderId="95" xfId="0" applyFont="1" applyBorder="1" applyAlignment="1">
      <alignment vertical="center"/>
    </xf>
    <xf numFmtId="0" fontId="15" fillId="0" borderId="95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5" fillId="0" borderId="95" xfId="0" applyFont="1" applyBorder="1" applyAlignment="1">
      <alignment horizontal="center" vertical="center"/>
    </xf>
    <xf numFmtId="0" fontId="15" fillId="0" borderId="100" xfId="0" applyFont="1" applyBorder="1" applyAlignment="1">
      <alignment horizontal="center" vertical="center"/>
    </xf>
    <xf numFmtId="0" fontId="15" fillId="0" borderId="101" xfId="0" applyFont="1" applyBorder="1" applyAlignment="1">
      <alignment horizontal="center" vertical="center"/>
    </xf>
    <xf numFmtId="0" fontId="15" fillId="0" borderId="101" xfId="0" applyFont="1" applyBorder="1" applyAlignment="1">
      <alignment vertical="center"/>
    </xf>
    <xf numFmtId="0" fontId="55" fillId="0" borderId="27" xfId="0" applyFont="1" applyBorder="1" applyAlignment="1">
      <alignment vertical="center"/>
    </xf>
    <xf numFmtId="0" fontId="15" fillId="0" borderId="82" xfId="0" applyFont="1" applyBorder="1" applyAlignment="1">
      <alignment horizontal="center" vertical="center"/>
    </xf>
    <xf numFmtId="0" fontId="20" fillId="0" borderId="82" xfId="0" applyFont="1" applyBorder="1" applyAlignment="1">
      <alignment vertical="center"/>
    </xf>
    <xf numFmtId="0" fontId="16" fillId="0" borderId="82" xfId="0" applyFont="1" applyBorder="1" applyAlignment="1">
      <alignment vertical="center"/>
    </xf>
    <xf numFmtId="0" fontId="15" fillId="0" borderId="94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57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50" fillId="0" borderId="12" xfId="0" applyFont="1" applyBorder="1" applyAlignment="1"/>
    <xf numFmtId="0" fontId="24" fillId="0" borderId="13" xfId="0" applyFont="1" applyBorder="1" applyAlignment="1"/>
    <xf numFmtId="0" fontId="24" fillId="0" borderId="14" xfId="0" applyFont="1" applyBorder="1" applyAlignment="1"/>
    <xf numFmtId="0" fontId="55" fillId="0" borderId="82" xfId="0" applyFont="1" applyBorder="1" applyAlignment="1"/>
    <xf numFmtId="0" fontId="18" fillId="0" borderId="95" xfId="0" applyFont="1" applyBorder="1" applyAlignment="1">
      <alignment horizontal="center"/>
    </xf>
    <xf numFmtId="0" fontId="18" fillId="0" borderId="82" xfId="0" applyFont="1" applyBorder="1" applyAlignment="1">
      <alignment horizontal="center"/>
    </xf>
    <xf numFmtId="0" fontId="16" fillId="0" borderId="82" xfId="0" applyFont="1" applyBorder="1" applyAlignment="1"/>
    <xf numFmtId="0" fontId="15" fillId="0" borderId="95" xfId="0" applyFont="1" applyBorder="1" applyAlignment="1">
      <alignment horizontal="center"/>
    </xf>
    <xf numFmtId="0" fontId="15" fillId="0" borderId="82" xfId="0" applyFont="1" applyBorder="1" applyAlignment="1">
      <alignment horizontal="center"/>
    </xf>
    <xf numFmtId="0" fontId="55" fillId="0" borderId="27" xfId="0" applyFont="1" applyBorder="1" applyAlignment="1"/>
    <xf numFmtId="0" fontId="15" fillId="0" borderId="31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0" fillId="0" borderId="82" xfId="0" applyFont="1" applyBorder="1" applyAlignment="1"/>
    <xf numFmtId="0" fontId="24" fillId="0" borderId="61" xfId="0" applyFont="1" applyBorder="1" applyAlignment="1"/>
    <xf numFmtId="0" fontId="55" fillId="0" borderId="0" xfId="0" applyFont="1" applyBorder="1" applyAlignment="1"/>
    <xf numFmtId="0" fontId="13" fillId="0" borderId="82" xfId="0" applyFont="1" applyBorder="1" applyAlignment="1">
      <alignment horizontal="center"/>
    </xf>
    <xf numFmtId="0" fontId="16" fillId="0" borderId="95" xfId="0" applyFont="1" applyBorder="1" applyAlignment="1"/>
    <xf numFmtId="0" fontId="16" fillId="0" borderId="21" xfId="0" applyFont="1" applyBorder="1" applyAlignment="1">
      <alignment vertical="center"/>
    </xf>
    <xf numFmtId="0" fontId="13" fillId="0" borderId="21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2" fillId="0" borderId="95" xfId="0" applyFont="1" applyBorder="1" applyAlignment="1">
      <alignment horizontal="center"/>
    </xf>
    <xf numFmtId="0" fontId="16" fillId="0" borderId="8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2" fillId="0" borderId="102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20" fillId="0" borderId="27" xfId="0" applyFont="1" applyBorder="1" applyAlignment="1"/>
    <xf numFmtId="0" fontId="12" fillId="0" borderId="31" xfId="0" applyFont="1" applyBorder="1" applyAlignment="1">
      <alignment horizontal="center"/>
    </xf>
    <xf numFmtId="0" fontId="20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24" fillId="0" borderId="0" xfId="0" applyFont="1" applyBorder="1" applyAlignment="1"/>
    <xf numFmtId="0" fontId="44" fillId="0" borderId="0" xfId="0" applyFont="1" applyBorder="1" applyAlignment="1"/>
    <xf numFmtId="0" fontId="20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20" fillId="0" borderId="79" xfId="0" applyFont="1" applyBorder="1" applyAlignment="1"/>
    <xf numFmtId="164" fontId="16" fillId="0" borderId="57" xfId="2" applyNumberFormat="1" applyFont="1" applyBorder="1" applyAlignment="1"/>
    <xf numFmtId="164" fontId="16" fillId="0" borderId="116" xfId="2" applyNumberFormat="1" applyFont="1" applyBorder="1" applyAlignment="1"/>
    <xf numFmtId="0" fontId="15" fillId="0" borderId="95" xfId="0" applyFont="1" applyBorder="1" applyAlignment="1"/>
    <xf numFmtId="0" fontId="15" fillId="0" borderId="101" xfId="0" applyFont="1" applyBorder="1" applyAlignment="1">
      <alignment horizontal="center"/>
    </xf>
    <xf numFmtId="0" fontId="12" fillId="0" borderId="101" xfId="0" applyFont="1" applyBorder="1" applyAlignment="1"/>
    <xf numFmtId="0" fontId="20" fillId="0" borderId="21" xfId="0" applyFont="1" applyBorder="1" applyAlignment="1"/>
    <xf numFmtId="0" fontId="15" fillId="0" borderId="83" xfId="0" applyFont="1" applyBorder="1" applyAlignment="1">
      <alignment horizontal="center"/>
    </xf>
    <xf numFmtId="0" fontId="16" fillId="0" borderId="21" xfId="0" applyFont="1" applyBorder="1" applyAlignment="1"/>
    <xf numFmtId="0" fontId="29" fillId="0" borderId="83" xfId="0" applyFont="1" applyBorder="1" applyAlignment="1"/>
    <xf numFmtId="0" fontId="18" fillId="0" borderId="31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30" fillId="0" borderId="20" xfId="0" applyFont="1" applyBorder="1" applyAlignment="1"/>
    <xf numFmtId="0" fontId="58" fillId="0" borderId="103" xfId="0" applyFont="1" applyBorder="1" applyAlignment="1"/>
    <xf numFmtId="0" fontId="58" fillId="0" borderId="104" xfId="0" applyFont="1" applyBorder="1" applyAlignment="1"/>
    <xf numFmtId="0" fontId="30" fillId="0" borderId="21" xfId="0" applyFont="1" applyBorder="1" applyAlignment="1"/>
    <xf numFmtId="0" fontId="30" fillId="0" borderId="105" xfId="0" applyFont="1" applyBorder="1" applyAlignment="1"/>
    <xf numFmtId="0" fontId="19" fillId="0" borderId="27" xfId="0" applyFont="1" applyBorder="1" applyAlignment="1"/>
    <xf numFmtId="0" fontId="20" fillId="0" borderId="106" xfId="0" applyFont="1" applyBorder="1" applyAlignment="1"/>
    <xf numFmtId="0" fontId="15" fillId="0" borderId="62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55" fillId="0" borderId="110" xfId="0" applyFont="1" applyBorder="1" applyAlignment="1">
      <alignment vertical="center"/>
    </xf>
    <xf numFmtId="0" fontId="15" fillId="0" borderId="48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20" fillId="0" borderId="8" xfId="0" applyFont="1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164" fontId="16" fillId="0" borderId="117" xfId="2" applyNumberFormat="1" applyFont="1" applyBorder="1" applyAlignment="1">
      <alignment vertical="center"/>
    </xf>
    <xf numFmtId="164" fontId="16" fillId="0" borderId="118" xfId="2" applyNumberFormat="1" applyFont="1" applyBorder="1" applyAlignment="1"/>
    <xf numFmtId="0" fontId="20" fillId="0" borderId="53" xfId="0" applyFont="1" applyBorder="1" applyAlignment="1">
      <alignment vertical="center"/>
    </xf>
    <xf numFmtId="0" fontId="12" fillId="0" borderId="54" xfId="0" applyFont="1" applyBorder="1" applyAlignment="1">
      <alignment horizontal="center" vertical="center"/>
    </xf>
    <xf numFmtId="0" fontId="12" fillId="0" borderId="119" xfId="0" applyFont="1" applyBorder="1" applyAlignment="1">
      <alignment horizontal="center" vertical="center"/>
    </xf>
    <xf numFmtId="164" fontId="20" fillId="0" borderId="120" xfId="2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41" fillId="0" borderId="7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4" fontId="12" fillId="0" borderId="7" xfId="3" quotePrefix="1" applyFont="1" applyBorder="1" applyAlignment="1">
      <alignment horizontal="center" vertical="center"/>
    </xf>
    <xf numFmtId="164" fontId="12" fillId="0" borderId="9" xfId="3" quotePrefix="1" applyFont="1" applyBorder="1" applyAlignment="1">
      <alignment horizontal="center" vertical="center"/>
    </xf>
    <xf numFmtId="164" fontId="12" fillId="0" borderId="7" xfId="3" applyFont="1" applyBorder="1" applyAlignment="1">
      <alignment horizontal="center" vertical="center"/>
    </xf>
    <xf numFmtId="164" fontId="12" fillId="0" borderId="9" xfId="3" applyFont="1" applyBorder="1" applyAlignment="1">
      <alignment horizontal="center" vertical="center"/>
    </xf>
    <xf numFmtId="0" fontId="41" fillId="0" borderId="0" xfId="1" applyFont="1" applyBorder="1" applyAlignment="1">
      <alignment horizontal="center" vertical="center" wrapText="1"/>
    </xf>
    <xf numFmtId="0" fontId="41" fillId="0" borderId="0" xfId="1" applyFont="1" applyBorder="1" applyAlignment="1">
      <alignment horizontal="center"/>
    </xf>
    <xf numFmtId="0" fontId="42" fillId="0" borderId="5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2" fillId="0" borderId="58" xfId="0" quotePrefix="1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wrapText="1"/>
    </xf>
    <xf numFmtId="0" fontId="42" fillId="0" borderId="7" xfId="0" applyFont="1" applyBorder="1" applyAlignment="1">
      <alignment horizontal="center" wrapText="1"/>
    </xf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/>
    </xf>
    <xf numFmtId="0" fontId="42" fillId="0" borderId="10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78" xfId="0" applyFont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center"/>
    </xf>
    <xf numFmtId="0" fontId="42" fillId="0" borderId="58" xfId="0" quotePrefix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left"/>
    </xf>
    <xf numFmtId="0" fontId="40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51" fillId="0" borderId="82" xfId="1" applyFont="1" applyBorder="1" applyAlignment="1">
      <alignment horizontal="center"/>
    </xf>
    <xf numFmtId="0" fontId="51" fillId="0" borderId="0" xfId="1" applyFont="1" applyBorder="1" applyAlignment="1">
      <alignment horizontal="center"/>
    </xf>
    <xf numFmtId="0" fontId="51" fillId="0" borderId="83" xfId="1" applyFont="1" applyBorder="1" applyAlignment="1">
      <alignment horizontal="center"/>
    </xf>
    <xf numFmtId="0" fontId="24" fillId="0" borderId="82" xfId="1" applyFont="1" applyBorder="1" applyAlignment="1">
      <alignment horizontal="center"/>
    </xf>
    <xf numFmtId="0" fontId="24" fillId="0" borderId="0" xfId="1" applyFont="1" applyBorder="1" applyAlignment="1">
      <alignment horizontal="center"/>
    </xf>
    <xf numFmtId="0" fontId="24" fillId="0" borderId="83" xfId="1" applyFont="1" applyBorder="1" applyAlignment="1">
      <alignment horizontal="center"/>
    </xf>
    <xf numFmtId="0" fontId="30" fillId="0" borderId="84" xfId="1" applyFont="1" applyBorder="1" applyAlignment="1">
      <alignment horizontal="center"/>
    </xf>
    <xf numFmtId="0" fontId="30" fillId="0" borderId="85" xfId="1" applyFont="1" applyBorder="1" applyAlignment="1">
      <alignment horizontal="center"/>
    </xf>
    <xf numFmtId="0" fontId="30" fillId="0" borderId="0" xfId="1" applyFont="1" applyBorder="1" applyAlignment="1">
      <alignment horizontal="center"/>
    </xf>
    <xf numFmtId="0" fontId="30" fillId="0" borderId="86" xfId="1" applyFont="1" applyBorder="1" applyAlignment="1">
      <alignment horizontal="center"/>
    </xf>
    <xf numFmtId="0" fontId="52" fillId="0" borderId="87" xfId="0" applyFont="1" applyBorder="1" applyAlignment="1">
      <alignment horizontal="center" vertical="center"/>
    </xf>
    <xf numFmtId="0" fontId="52" fillId="0" borderId="82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 textRotation="180" wrapText="1"/>
    </xf>
    <xf numFmtId="0" fontId="54" fillId="0" borderId="21" xfId="0" applyFont="1" applyBorder="1" applyAlignment="1">
      <alignment horizontal="center" vertical="center" textRotation="180" wrapText="1"/>
    </xf>
    <xf numFmtId="0" fontId="52" fillId="0" borderId="89" xfId="0" applyFont="1" applyBorder="1" applyAlignment="1">
      <alignment horizontal="center"/>
    </xf>
    <xf numFmtId="0" fontId="52" fillId="0" borderId="90" xfId="0" applyFont="1" applyBorder="1" applyAlignment="1">
      <alignment horizontal="center"/>
    </xf>
    <xf numFmtId="0" fontId="52" fillId="0" borderId="91" xfId="0" applyFont="1" applyBorder="1" applyAlignment="1">
      <alignment horizontal="center"/>
    </xf>
    <xf numFmtId="0" fontId="52" fillId="0" borderId="93" xfId="0" applyFont="1" applyBorder="1" applyAlignment="1">
      <alignment horizontal="center" wrapText="1"/>
    </xf>
    <xf numFmtId="0" fontId="52" fillId="0" borderId="95" xfId="0" applyFont="1" applyBorder="1" applyAlignment="1">
      <alignment horizontal="center" wrapText="1"/>
    </xf>
    <xf numFmtId="0" fontId="51" fillId="0" borderId="19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0" fillId="0" borderId="108" xfId="0" applyFont="1" applyBorder="1" applyAlignment="1">
      <alignment horizontal="center"/>
    </xf>
    <xf numFmtId="0" fontId="30" fillId="0" borderId="109" xfId="0" applyFont="1" applyBorder="1" applyAlignment="1">
      <alignment horizontal="center"/>
    </xf>
  </cellXfs>
  <cellStyles count="4">
    <cellStyle name="Comma 2" xfId="2"/>
    <cellStyle name="Comma 2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2021%201st%20fdp\1st%202020\LBP%20Form%20No%20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,sb,mpdc,mto,ass "/>
      <sheetName val="dswd,da,ms"/>
      <sheetName val="mbo,mcr,acctg,gso"/>
      <sheetName val="eng'g,rhu,drrm"/>
      <sheetName val="market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4"/>
  <sheetViews>
    <sheetView topLeftCell="A158" zoomScale="120" zoomScaleNormal="120" zoomScaleSheetLayoutView="115" workbookViewId="0">
      <selection activeCell="K484" sqref="K484"/>
    </sheetView>
  </sheetViews>
  <sheetFormatPr defaultRowHeight="12.75" x14ac:dyDescent="0.25"/>
  <cols>
    <col min="1" max="1" width="6.42578125" style="25" customWidth="1"/>
    <col min="2" max="2" width="2.5703125" style="25" customWidth="1"/>
    <col min="3" max="3" width="24.140625" style="25" customWidth="1"/>
    <col min="4" max="4" width="8.85546875" style="48" customWidth="1"/>
    <col min="5" max="6" width="11" style="48" customWidth="1"/>
    <col min="7" max="7" width="11.28515625" style="48" customWidth="1"/>
    <col min="8" max="8" width="11.5703125" style="48" customWidth="1"/>
    <col min="9" max="9" width="11.28515625" style="48" customWidth="1"/>
    <col min="10" max="256" width="9.140625" style="24"/>
    <col min="257" max="257" width="18.7109375" style="24" customWidth="1"/>
    <col min="258" max="258" width="8.28515625" style="24" customWidth="1"/>
    <col min="259" max="259" width="9" style="24" customWidth="1"/>
    <col min="260" max="260" width="8.85546875" style="24" customWidth="1"/>
    <col min="261" max="262" width="11" style="24" customWidth="1"/>
    <col min="263" max="263" width="11.28515625" style="24" customWidth="1"/>
    <col min="264" max="264" width="11.5703125" style="24" customWidth="1"/>
    <col min="265" max="265" width="11.28515625" style="24" customWidth="1"/>
    <col min="266" max="512" width="9.140625" style="24"/>
    <col min="513" max="513" width="18.7109375" style="24" customWidth="1"/>
    <col min="514" max="514" width="8.28515625" style="24" customWidth="1"/>
    <col min="515" max="515" width="9" style="24" customWidth="1"/>
    <col min="516" max="516" width="8.85546875" style="24" customWidth="1"/>
    <col min="517" max="518" width="11" style="24" customWidth="1"/>
    <col min="519" max="519" width="11.28515625" style="24" customWidth="1"/>
    <col min="520" max="520" width="11.5703125" style="24" customWidth="1"/>
    <col min="521" max="521" width="11.28515625" style="24" customWidth="1"/>
    <col min="522" max="768" width="9.140625" style="24"/>
    <col min="769" max="769" width="18.7109375" style="24" customWidth="1"/>
    <col min="770" max="770" width="8.28515625" style="24" customWidth="1"/>
    <col min="771" max="771" width="9" style="24" customWidth="1"/>
    <col min="772" max="772" width="8.85546875" style="24" customWidth="1"/>
    <col min="773" max="774" width="11" style="24" customWidth="1"/>
    <col min="775" max="775" width="11.28515625" style="24" customWidth="1"/>
    <col min="776" max="776" width="11.5703125" style="24" customWidth="1"/>
    <col min="777" max="777" width="11.28515625" style="24" customWidth="1"/>
    <col min="778" max="1024" width="9.140625" style="24"/>
    <col min="1025" max="1025" width="18.7109375" style="24" customWidth="1"/>
    <col min="1026" max="1026" width="8.28515625" style="24" customWidth="1"/>
    <col min="1027" max="1027" width="9" style="24" customWidth="1"/>
    <col min="1028" max="1028" width="8.85546875" style="24" customWidth="1"/>
    <col min="1029" max="1030" width="11" style="24" customWidth="1"/>
    <col min="1031" max="1031" width="11.28515625" style="24" customWidth="1"/>
    <col min="1032" max="1032" width="11.5703125" style="24" customWidth="1"/>
    <col min="1033" max="1033" width="11.28515625" style="24" customWidth="1"/>
    <col min="1034" max="1280" width="9.140625" style="24"/>
    <col min="1281" max="1281" width="18.7109375" style="24" customWidth="1"/>
    <col min="1282" max="1282" width="8.28515625" style="24" customWidth="1"/>
    <col min="1283" max="1283" width="9" style="24" customWidth="1"/>
    <col min="1284" max="1284" width="8.85546875" style="24" customWidth="1"/>
    <col min="1285" max="1286" width="11" style="24" customWidth="1"/>
    <col min="1287" max="1287" width="11.28515625" style="24" customWidth="1"/>
    <col min="1288" max="1288" width="11.5703125" style="24" customWidth="1"/>
    <col min="1289" max="1289" width="11.28515625" style="24" customWidth="1"/>
    <col min="1290" max="1536" width="9.140625" style="24"/>
    <col min="1537" max="1537" width="18.7109375" style="24" customWidth="1"/>
    <col min="1538" max="1538" width="8.28515625" style="24" customWidth="1"/>
    <col min="1539" max="1539" width="9" style="24" customWidth="1"/>
    <col min="1540" max="1540" width="8.85546875" style="24" customWidth="1"/>
    <col min="1541" max="1542" width="11" style="24" customWidth="1"/>
    <col min="1543" max="1543" width="11.28515625" style="24" customWidth="1"/>
    <col min="1544" max="1544" width="11.5703125" style="24" customWidth="1"/>
    <col min="1545" max="1545" width="11.28515625" style="24" customWidth="1"/>
    <col min="1546" max="1792" width="9.140625" style="24"/>
    <col min="1793" max="1793" width="18.7109375" style="24" customWidth="1"/>
    <col min="1794" max="1794" width="8.28515625" style="24" customWidth="1"/>
    <col min="1795" max="1795" width="9" style="24" customWidth="1"/>
    <col min="1796" max="1796" width="8.85546875" style="24" customWidth="1"/>
    <col min="1797" max="1798" width="11" style="24" customWidth="1"/>
    <col min="1799" max="1799" width="11.28515625" style="24" customWidth="1"/>
    <col min="1800" max="1800" width="11.5703125" style="24" customWidth="1"/>
    <col min="1801" max="1801" width="11.28515625" style="24" customWidth="1"/>
    <col min="1802" max="2048" width="9.140625" style="24"/>
    <col min="2049" max="2049" width="18.7109375" style="24" customWidth="1"/>
    <col min="2050" max="2050" width="8.28515625" style="24" customWidth="1"/>
    <col min="2051" max="2051" width="9" style="24" customWidth="1"/>
    <col min="2052" max="2052" width="8.85546875" style="24" customWidth="1"/>
    <col min="2053" max="2054" width="11" style="24" customWidth="1"/>
    <col min="2055" max="2055" width="11.28515625" style="24" customWidth="1"/>
    <col min="2056" max="2056" width="11.5703125" style="24" customWidth="1"/>
    <col min="2057" max="2057" width="11.28515625" style="24" customWidth="1"/>
    <col min="2058" max="2304" width="9.140625" style="24"/>
    <col min="2305" max="2305" width="18.7109375" style="24" customWidth="1"/>
    <col min="2306" max="2306" width="8.28515625" style="24" customWidth="1"/>
    <col min="2307" max="2307" width="9" style="24" customWidth="1"/>
    <col min="2308" max="2308" width="8.85546875" style="24" customWidth="1"/>
    <col min="2309" max="2310" width="11" style="24" customWidth="1"/>
    <col min="2311" max="2311" width="11.28515625" style="24" customWidth="1"/>
    <col min="2312" max="2312" width="11.5703125" style="24" customWidth="1"/>
    <col min="2313" max="2313" width="11.28515625" style="24" customWidth="1"/>
    <col min="2314" max="2560" width="9.140625" style="24"/>
    <col min="2561" max="2561" width="18.7109375" style="24" customWidth="1"/>
    <col min="2562" max="2562" width="8.28515625" style="24" customWidth="1"/>
    <col min="2563" max="2563" width="9" style="24" customWidth="1"/>
    <col min="2564" max="2564" width="8.85546875" style="24" customWidth="1"/>
    <col min="2565" max="2566" width="11" style="24" customWidth="1"/>
    <col min="2567" max="2567" width="11.28515625" style="24" customWidth="1"/>
    <col min="2568" max="2568" width="11.5703125" style="24" customWidth="1"/>
    <col min="2569" max="2569" width="11.28515625" style="24" customWidth="1"/>
    <col min="2570" max="2816" width="9.140625" style="24"/>
    <col min="2817" max="2817" width="18.7109375" style="24" customWidth="1"/>
    <col min="2818" max="2818" width="8.28515625" style="24" customWidth="1"/>
    <col min="2819" max="2819" width="9" style="24" customWidth="1"/>
    <col min="2820" max="2820" width="8.85546875" style="24" customWidth="1"/>
    <col min="2821" max="2822" width="11" style="24" customWidth="1"/>
    <col min="2823" max="2823" width="11.28515625" style="24" customWidth="1"/>
    <col min="2824" max="2824" width="11.5703125" style="24" customWidth="1"/>
    <col min="2825" max="2825" width="11.28515625" style="24" customWidth="1"/>
    <col min="2826" max="3072" width="9.140625" style="24"/>
    <col min="3073" max="3073" width="18.7109375" style="24" customWidth="1"/>
    <col min="3074" max="3074" width="8.28515625" style="24" customWidth="1"/>
    <col min="3075" max="3075" width="9" style="24" customWidth="1"/>
    <col min="3076" max="3076" width="8.85546875" style="24" customWidth="1"/>
    <col min="3077" max="3078" width="11" style="24" customWidth="1"/>
    <col min="3079" max="3079" width="11.28515625" style="24" customWidth="1"/>
    <col min="3080" max="3080" width="11.5703125" style="24" customWidth="1"/>
    <col min="3081" max="3081" width="11.28515625" style="24" customWidth="1"/>
    <col min="3082" max="3328" width="9.140625" style="24"/>
    <col min="3329" max="3329" width="18.7109375" style="24" customWidth="1"/>
    <col min="3330" max="3330" width="8.28515625" style="24" customWidth="1"/>
    <col min="3331" max="3331" width="9" style="24" customWidth="1"/>
    <col min="3332" max="3332" width="8.85546875" style="24" customWidth="1"/>
    <col min="3333" max="3334" width="11" style="24" customWidth="1"/>
    <col min="3335" max="3335" width="11.28515625" style="24" customWidth="1"/>
    <col min="3336" max="3336" width="11.5703125" style="24" customWidth="1"/>
    <col min="3337" max="3337" width="11.28515625" style="24" customWidth="1"/>
    <col min="3338" max="3584" width="9.140625" style="24"/>
    <col min="3585" max="3585" width="18.7109375" style="24" customWidth="1"/>
    <col min="3586" max="3586" width="8.28515625" style="24" customWidth="1"/>
    <col min="3587" max="3587" width="9" style="24" customWidth="1"/>
    <col min="3588" max="3588" width="8.85546875" style="24" customWidth="1"/>
    <col min="3589" max="3590" width="11" style="24" customWidth="1"/>
    <col min="3591" max="3591" width="11.28515625" style="24" customWidth="1"/>
    <col min="3592" max="3592" width="11.5703125" style="24" customWidth="1"/>
    <col min="3593" max="3593" width="11.28515625" style="24" customWidth="1"/>
    <col min="3594" max="3840" width="9.140625" style="24"/>
    <col min="3841" max="3841" width="18.7109375" style="24" customWidth="1"/>
    <col min="3842" max="3842" width="8.28515625" style="24" customWidth="1"/>
    <col min="3843" max="3843" width="9" style="24" customWidth="1"/>
    <col min="3844" max="3844" width="8.85546875" style="24" customWidth="1"/>
    <col min="3845" max="3846" width="11" style="24" customWidth="1"/>
    <col min="3847" max="3847" width="11.28515625" style="24" customWidth="1"/>
    <col min="3848" max="3848" width="11.5703125" style="24" customWidth="1"/>
    <col min="3849" max="3849" width="11.28515625" style="24" customWidth="1"/>
    <col min="3850" max="4096" width="9.140625" style="24"/>
    <col min="4097" max="4097" width="18.7109375" style="24" customWidth="1"/>
    <col min="4098" max="4098" width="8.28515625" style="24" customWidth="1"/>
    <col min="4099" max="4099" width="9" style="24" customWidth="1"/>
    <col min="4100" max="4100" width="8.85546875" style="24" customWidth="1"/>
    <col min="4101" max="4102" width="11" style="24" customWidth="1"/>
    <col min="4103" max="4103" width="11.28515625" style="24" customWidth="1"/>
    <col min="4104" max="4104" width="11.5703125" style="24" customWidth="1"/>
    <col min="4105" max="4105" width="11.28515625" style="24" customWidth="1"/>
    <col min="4106" max="4352" width="9.140625" style="24"/>
    <col min="4353" max="4353" width="18.7109375" style="24" customWidth="1"/>
    <col min="4354" max="4354" width="8.28515625" style="24" customWidth="1"/>
    <col min="4355" max="4355" width="9" style="24" customWidth="1"/>
    <col min="4356" max="4356" width="8.85546875" style="24" customWidth="1"/>
    <col min="4357" max="4358" width="11" style="24" customWidth="1"/>
    <col min="4359" max="4359" width="11.28515625" style="24" customWidth="1"/>
    <col min="4360" max="4360" width="11.5703125" style="24" customWidth="1"/>
    <col min="4361" max="4361" width="11.28515625" style="24" customWidth="1"/>
    <col min="4362" max="4608" width="9.140625" style="24"/>
    <col min="4609" max="4609" width="18.7109375" style="24" customWidth="1"/>
    <col min="4610" max="4610" width="8.28515625" style="24" customWidth="1"/>
    <col min="4611" max="4611" width="9" style="24" customWidth="1"/>
    <col min="4612" max="4612" width="8.85546875" style="24" customWidth="1"/>
    <col min="4613" max="4614" width="11" style="24" customWidth="1"/>
    <col min="4615" max="4615" width="11.28515625" style="24" customWidth="1"/>
    <col min="4616" max="4616" width="11.5703125" style="24" customWidth="1"/>
    <col min="4617" max="4617" width="11.28515625" style="24" customWidth="1"/>
    <col min="4618" max="4864" width="9.140625" style="24"/>
    <col min="4865" max="4865" width="18.7109375" style="24" customWidth="1"/>
    <col min="4866" max="4866" width="8.28515625" style="24" customWidth="1"/>
    <col min="4867" max="4867" width="9" style="24" customWidth="1"/>
    <col min="4868" max="4868" width="8.85546875" style="24" customWidth="1"/>
    <col min="4869" max="4870" width="11" style="24" customWidth="1"/>
    <col min="4871" max="4871" width="11.28515625" style="24" customWidth="1"/>
    <col min="4872" max="4872" width="11.5703125" style="24" customWidth="1"/>
    <col min="4873" max="4873" width="11.28515625" style="24" customWidth="1"/>
    <col min="4874" max="5120" width="9.140625" style="24"/>
    <col min="5121" max="5121" width="18.7109375" style="24" customWidth="1"/>
    <col min="5122" max="5122" width="8.28515625" style="24" customWidth="1"/>
    <col min="5123" max="5123" width="9" style="24" customWidth="1"/>
    <col min="5124" max="5124" width="8.85546875" style="24" customWidth="1"/>
    <col min="5125" max="5126" width="11" style="24" customWidth="1"/>
    <col min="5127" max="5127" width="11.28515625" style="24" customWidth="1"/>
    <col min="5128" max="5128" width="11.5703125" style="24" customWidth="1"/>
    <col min="5129" max="5129" width="11.28515625" style="24" customWidth="1"/>
    <col min="5130" max="5376" width="9.140625" style="24"/>
    <col min="5377" max="5377" width="18.7109375" style="24" customWidth="1"/>
    <col min="5378" max="5378" width="8.28515625" style="24" customWidth="1"/>
    <col min="5379" max="5379" width="9" style="24" customWidth="1"/>
    <col min="5380" max="5380" width="8.85546875" style="24" customWidth="1"/>
    <col min="5381" max="5382" width="11" style="24" customWidth="1"/>
    <col min="5383" max="5383" width="11.28515625" style="24" customWidth="1"/>
    <col min="5384" max="5384" width="11.5703125" style="24" customWidth="1"/>
    <col min="5385" max="5385" width="11.28515625" style="24" customWidth="1"/>
    <col min="5386" max="5632" width="9.140625" style="24"/>
    <col min="5633" max="5633" width="18.7109375" style="24" customWidth="1"/>
    <col min="5634" max="5634" width="8.28515625" style="24" customWidth="1"/>
    <col min="5635" max="5635" width="9" style="24" customWidth="1"/>
    <col min="5636" max="5636" width="8.85546875" style="24" customWidth="1"/>
    <col min="5637" max="5638" width="11" style="24" customWidth="1"/>
    <col min="5639" max="5639" width="11.28515625" style="24" customWidth="1"/>
    <col min="5640" max="5640" width="11.5703125" style="24" customWidth="1"/>
    <col min="5641" max="5641" width="11.28515625" style="24" customWidth="1"/>
    <col min="5642" max="5888" width="9.140625" style="24"/>
    <col min="5889" max="5889" width="18.7109375" style="24" customWidth="1"/>
    <col min="5890" max="5890" width="8.28515625" style="24" customWidth="1"/>
    <col min="5891" max="5891" width="9" style="24" customWidth="1"/>
    <col min="5892" max="5892" width="8.85546875" style="24" customWidth="1"/>
    <col min="5893" max="5894" width="11" style="24" customWidth="1"/>
    <col min="5895" max="5895" width="11.28515625" style="24" customWidth="1"/>
    <col min="5896" max="5896" width="11.5703125" style="24" customWidth="1"/>
    <col min="5897" max="5897" width="11.28515625" style="24" customWidth="1"/>
    <col min="5898" max="6144" width="9.140625" style="24"/>
    <col min="6145" max="6145" width="18.7109375" style="24" customWidth="1"/>
    <col min="6146" max="6146" width="8.28515625" style="24" customWidth="1"/>
    <col min="6147" max="6147" width="9" style="24" customWidth="1"/>
    <col min="6148" max="6148" width="8.85546875" style="24" customWidth="1"/>
    <col min="6149" max="6150" width="11" style="24" customWidth="1"/>
    <col min="6151" max="6151" width="11.28515625" style="24" customWidth="1"/>
    <col min="6152" max="6152" width="11.5703125" style="24" customWidth="1"/>
    <col min="6153" max="6153" width="11.28515625" style="24" customWidth="1"/>
    <col min="6154" max="6400" width="9.140625" style="24"/>
    <col min="6401" max="6401" width="18.7109375" style="24" customWidth="1"/>
    <col min="6402" max="6402" width="8.28515625" style="24" customWidth="1"/>
    <col min="6403" max="6403" width="9" style="24" customWidth="1"/>
    <col min="6404" max="6404" width="8.85546875" style="24" customWidth="1"/>
    <col min="6405" max="6406" width="11" style="24" customWidth="1"/>
    <col min="6407" max="6407" width="11.28515625" style="24" customWidth="1"/>
    <col min="6408" max="6408" width="11.5703125" style="24" customWidth="1"/>
    <col min="6409" max="6409" width="11.28515625" style="24" customWidth="1"/>
    <col min="6410" max="6656" width="9.140625" style="24"/>
    <col min="6657" max="6657" width="18.7109375" style="24" customWidth="1"/>
    <col min="6658" max="6658" width="8.28515625" style="24" customWidth="1"/>
    <col min="6659" max="6659" width="9" style="24" customWidth="1"/>
    <col min="6660" max="6660" width="8.85546875" style="24" customWidth="1"/>
    <col min="6661" max="6662" width="11" style="24" customWidth="1"/>
    <col min="6663" max="6663" width="11.28515625" style="24" customWidth="1"/>
    <col min="6664" max="6664" width="11.5703125" style="24" customWidth="1"/>
    <col min="6665" max="6665" width="11.28515625" style="24" customWidth="1"/>
    <col min="6666" max="6912" width="9.140625" style="24"/>
    <col min="6913" max="6913" width="18.7109375" style="24" customWidth="1"/>
    <col min="6914" max="6914" width="8.28515625" style="24" customWidth="1"/>
    <col min="6915" max="6915" width="9" style="24" customWidth="1"/>
    <col min="6916" max="6916" width="8.85546875" style="24" customWidth="1"/>
    <col min="6917" max="6918" width="11" style="24" customWidth="1"/>
    <col min="6919" max="6919" width="11.28515625" style="24" customWidth="1"/>
    <col min="6920" max="6920" width="11.5703125" style="24" customWidth="1"/>
    <col min="6921" max="6921" width="11.28515625" style="24" customWidth="1"/>
    <col min="6922" max="7168" width="9.140625" style="24"/>
    <col min="7169" max="7169" width="18.7109375" style="24" customWidth="1"/>
    <col min="7170" max="7170" width="8.28515625" style="24" customWidth="1"/>
    <col min="7171" max="7171" width="9" style="24" customWidth="1"/>
    <col min="7172" max="7172" width="8.85546875" style="24" customWidth="1"/>
    <col min="7173" max="7174" width="11" style="24" customWidth="1"/>
    <col min="7175" max="7175" width="11.28515625" style="24" customWidth="1"/>
    <col min="7176" max="7176" width="11.5703125" style="24" customWidth="1"/>
    <col min="7177" max="7177" width="11.28515625" style="24" customWidth="1"/>
    <col min="7178" max="7424" width="9.140625" style="24"/>
    <col min="7425" max="7425" width="18.7109375" style="24" customWidth="1"/>
    <col min="7426" max="7426" width="8.28515625" style="24" customWidth="1"/>
    <col min="7427" max="7427" width="9" style="24" customWidth="1"/>
    <col min="7428" max="7428" width="8.85546875" style="24" customWidth="1"/>
    <col min="7429" max="7430" width="11" style="24" customWidth="1"/>
    <col min="7431" max="7431" width="11.28515625" style="24" customWidth="1"/>
    <col min="7432" max="7432" width="11.5703125" style="24" customWidth="1"/>
    <col min="7433" max="7433" width="11.28515625" style="24" customWidth="1"/>
    <col min="7434" max="7680" width="9.140625" style="24"/>
    <col min="7681" max="7681" width="18.7109375" style="24" customWidth="1"/>
    <col min="7682" max="7682" width="8.28515625" style="24" customWidth="1"/>
    <col min="7683" max="7683" width="9" style="24" customWidth="1"/>
    <col min="7684" max="7684" width="8.85546875" style="24" customWidth="1"/>
    <col min="7685" max="7686" width="11" style="24" customWidth="1"/>
    <col min="7687" max="7687" width="11.28515625" style="24" customWidth="1"/>
    <col min="7688" max="7688" width="11.5703125" style="24" customWidth="1"/>
    <col min="7689" max="7689" width="11.28515625" style="24" customWidth="1"/>
    <col min="7690" max="7936" width="9.140625" style="24"/>
    <col min="7937" max="7937" width="18.7109375" style="24" customWidth="1"/>
    <col min="7938" max="7938" width="8.28515625" style="24" customWidth="1"/>
    <col min="7939" max="7939" width="9" style="24" customWidth="1"/>
    <col min="7940" max="7940" width="8.85546875" style="24" customWidth="1"/>
    <col min="7941" max="7942" width="11" style="24" customWidth="1"/>
    <col min="7943" max="7943" width="11.28515625" style="24" customWidth="1"/>
    <col min="7944" max="7944" width="11.5703125" style="24" customWidth="1"/>
    <col min="7945" max="7945" width="11.28515625" style="24" customWidth="1"/>
    <col min="7946" max="8192" width="9.140625" style="24"/>
    <col min="8193" max="8193" width="18.7109375" style="24" customWidth="1"/>
    <col min="8194" max="8194" width="8.28515625" style="24" customWidth="1"/>
    <col min="8195" max="8195" width="9" style="24" customWidth="1"/>
    <col min="8196" max="8196" width="8.85546875" style="24" customWidth="1"/>
    <col min="8197" max="8198" width="11" style="24" customWidth="1"/>
    <col min="8199" max="8199" width="11.28515625" style="24" customWidth="1"/>
    <col min="8200" max="8200" width="11.5703125" style="24" customWidth="1"/>
    <col min="8201" max="8201" width="11.28515625" style="24" customWidth="1"/>
    <col min="8202" max="8448" width="9.140625" style="24"/>
    <col min="8449" max="8449" width="18.7109375" style="24" customWidth="1"/>
    <col min="8450" max="8450" width="8.28515625" style="24" customWidth="1"/>
    <col min="8451" max="8451" width="9" style="24" customWidth="1"/>
    <col min="8452" max="8452" width="8.85546875" style="24" customWidth="1"/>
    <col min="8453" max="8454" width="11" style="24" customWidth="1"/>
    <col min="8455" max="8455" width="11.28515625" style="24" customWidth="1"/>
    <col min="8456" max="8456" width="11.5703125" style="24" customWidth="1"/>
    <col min="8457" max="8457" width="11.28515625" style="24" customWidth="1"/>
    <col min="8458" max="8704" width="9.140625" style="24"/>
    <col min="8705" max="8705" width="18.7109375" style="24" customWidth="1"/>
    <col min="8706" max="8706" width="8.28515625" style="24" customWidth="1"/>
    <col min="8707" max="8707" width="9" style="24" customWidth="1"/>
    <col min="8708" max="8708" width="8.85546875" style="24" customWidth="1"/>
    <col min="8709" max="8710" width="11" style="24" customWidth="1"/>
    <col min="8711" max="8711" width="11.28515625" style="24" customWidth="1"/>
    <col min="8712" max="8712" width="11.5703125" style="24" customWidth="1"/>
    <col min="8713" max="8713" width="11.28515625" style="24" customWidth="1"/>
    <col min="8714" max="8960" width="9.140625" style="24"/>
    <col min="8961" max="8961" width="18.7109375" style="24" customWidth="1"/>
    <col min="8962" max="8962" width="8.28515625" style="24" customWidth="1"/>
    <col min="8963" max="8963" width="9" style="24" customWidth="1"/>
    <col min="8964" max="8964" width="8.85546875" style="24" customWidth="1"/>
    <col min="8965" max="8966" width="11" style="24" customWidth="1"/>
    <col min="8967" max="8967" width="11.28515625" style="24" customWidth="1"/>
    <col min="8968" max="8968" width="11.5703125" style="24" customWidth="1"/>
    <col min="8969" max="8969" width="11.28515625" style="24" customWidth="1"/>
    <col min="8970" max="9216" width="9.140625" style="24"/>
    <col min="9217" max="9217" width="18.7109375" style="24" customWidth="1"/>
    <col min="9218" max="9218" width="8.28515625" style="24" customWidth="1"/>
    <col min="9219" max="9219" width="9" style="24" customWidth="1"/>
    <col min="9220" max="9220" width="8.85546875" style="24" customWidth="1"/>
    <col min="9221" max="9222" width="11" style="24" customWidth="1"/>
    <col min="9223" max="9223" width="11.28515625" style="24" customWidth="1"/>
    <col min="9224" max="9224" width="11.5703125" style="24" customWidth="1"/>
    <col min="9225" max="9225" width="11.28515625" style="24" customWidth="1"/>
    <col min="9226" max="9472" width="9.140625" style="24"/>
    <col min="9473" max="9473" width="18.7109375" style="24" customWidth="1"/>
    <col min="9474" max="9474" width="8.28515625" style="24" customWidth="1"/>
    <col min="9475" max="9475" width="9" style="24" customWidth="1"/>
    <col min="9476" max="9476" width="8.85546875" style="24" customWidth="1"/>
    <col min="9477" max="9478" width="11" style="24" customWidth="1"/>
    <col min="9479" max="9479" width="11.28515625" style="24" customWidth="1"/>
    <col min="9480" max="9480" width="11.5703125" style="24" customWidth="1"/>
    <col min="9481" max="9481" width="11.28515625" style="24" customWidth="1"/>
    <col min="9482" max="9728" width="9.140625" style="24"/>
    <col min="9729" max="9729" width="18.7109375" style="24" customWidth="1"/>
    <col min="9730" max="9730" width="8.28515625" style="24" customWidth="1"/>
    <col min="9731" max="9731" width="9" style="24" customWidth="1"/>
    <col min="9732" max="9732" width="8.85546875" style="24" customWidth="1"/>
    <col min="9733" max="9734" width="11" style="24" customWidth="1"/>
    <col min="9735" max="9735" width="11.28515625" style="24" customWidth="1"/>
    <col min="9736" max="9736" width="11.5703125" style="24" customWidth="1"/>
    <col min="9737" max="9737" width="11.28515625" style="24" customWidth="1"/>
    <col min="9738" max="9984" width="9.140625" style="24"/>
    <col min="9985" max="9985" width="18.7109375" style="24" customWidth="1"/>
    <col min="9986" max="9986" width="8.28515625" style="24" customWidth="1"/>
    <col min="9987" max="9987" width="9" style="24" customWidth="1"/>
    <col min="9988" max="9988" width="8.85546875" style="24" customWidth="1"/>
    <col min="9989" max="9990" width="11" style="24" customWidth="1"/>
    <col min="9991" max="9991" width="11.28515625" style="24" customWidth="1"/>
    <col min="9992" max="9992" width="11.5703125" style="24" customWidth="1"/>
    <col min="9993" max="9993" width="11.28515625" style="24" customWidth="1"/>
    <col min="9994" max="10240" width="9.140625" style="24"/>
    <col min="10241" max="10241" width="18.7109375" style="24" customWidth="1"/>
    <col min="10242" max="10242" width="8.28515625" style="24" customWidth="1"/>
    <col min="10243" max="10243" width="9" style="24" customWidth="1"/>
    <col min="10244" max="10244" width="8.85546875" style="24" customWidth="1"/>
    <col min="10245" max="10246" width="11" style="24" customWidth="1"/>
    <col min="10247" max="10247" width="11.28515625" style="24" customWidth="1"/>
    <col min="10248" max="10248" width="11.5703125" style="24" customWidth="1"/>
    <col min="10249" max="10249" width="11.28515625" style="24" customWidth="1"/>
    <col min="10250" max="10496" width="9.140625" style="24"/>
    <col min="10497" max="10497" width="18.7109375" style="24" customWidth="1"/>
    <col min="10498" max="10498" width="8.28515625" style="24" customWidth="1"/>
    <col min="10499" max="10499" width="9" style="24" customWidth="1"/>
    <col min="10500" max="10500" width="8.85546875" style="24" customWidth="1"/>
    <col min="10501" max="10502" width="11" style="24" customWidth="1"/>
    <col min="10503" max="10503" width="11.28515625" style="24" customWidth="1"/>
    <col min="10504" max="10504" width="11.5703125" style="24" customWidth="1"/>
    <col min="10505" max="10505" width="11.28515625" style="24" customWidth="1"/>
    <col min="10506" max="10752" width="9.140625" style="24"/>
    <col min="10753" max="10753" width="18.7109375" style="24" customWidth="1"/>
    <col min="10754" max="10754" width="8.28515625" style="24" customWidth="1"/>
    <col min="10755" max="10755" width="9" style="24" customWidth="1"/>
    <col min="10756" max="10756" width="8.85546875" style="24" customWidth="1"/>
    <col min="10757" max="10758" width="11" style="24" customWidth="1"/>
    <col min="10759" max="10759" width="11.28515625" style="24" customWidth="1"/>
    <col min="10760" max="10760" width="11.5703125" style="24" customWidth="1"/>
    <col min="10761" max="10761" width="11.28515625" style="24" customWidth="1"/>
    <col min="10762" max="11008" width="9.140625" style="24"/>
    <col min="11009" max="11009" width="18.7109375" style="24" customWidth="1"/>
    <col min="11010" max="11010" width="8.28515625" style="24" customWidth="1"/>
    <col min="11011" max="11011" width="9" style="24" customWidth="1"/>
    <col min="11012" max="11012" width="8.85546875" style="24" customWidth="1"/>
    <col min="11013" max="11014" width="11" style="24" customWidth="1"/>
    <col min="11015" max="11015" width="11.28515625" style="24" customWidth="1"/>
    <col min="11016" max="11016" width="11.5703125" style="24" customWidth="1"/>
    <col min="11017" max="11017" width="11.28515625" style="24" customWidth="1"/>
    <col min="11018" max="11264" width="9.140625" style="24"/>
    <col min="11265" max="11265" width="18.7109375" style="24" customWidth="1"/>
    <col min="11266" max="11266" width="8.28515625" style="24" customWidth="1"/>
    <col min="11267" max="11267" width="9" style="24" customWidth="1"/>
    <col min="11268" max="11268" width="8.85546875" style="24" customWidth="1"/>
    <col min="11269" max="11270" width="11" style="24" customWidth="1"/>
    <col min="11271" max="11271" width="11.28515625" style="24" customWidth="1"/>
    <col min="11272" max="11272" width="11.5703125" style="24" customWidth="1"/>
    <col min="11273" max="11273" width="11.28515625" style="24" customWidth="1"/>
    <col min="11274" max="11520" width="9.140625" style="24"/>
    <col min="11521" max="11521" width="18.7109375" style="24" customWidth="1"/>
    <col min="11522" max="11522" width="8.28515625" style="24" customWidth="1"/>
    <col min="11523" max="11523" width="9" style="24" customWidth="1"/>
    <col min="11524" max="11524" width="8.85546875" style="24" customWidth="1"/>
    <col min="11525" max="11526" width="11" style="24" customWidth="1"/>
    <col min="11527" max="11527" width="11.28515625" style="24" customWidth="1"/>
    <col min="11528" max="11528" width="11.5703125" style="24" customWidth="1"/>
    <col min="11529" max="11529" width="11.28515625" style="24" customWidth="1"/>
    <col min="11530" max="11776" width="9.140625" style="24"/>
    <col min="11777" max="11777" width="18.7109375" style="24" customWidth="1"/>
    <col min="11778" max="11778" width="8.28515625" style="24" customWidth="1"/>
    <col min="11779" max="11779" width="9" style="24" customWidth="1"/>
    <col min="11780" max="11780" width="8.85546875" style="24" customWidth="1"/>
    <col min="11781" max="11782" width="11" style="24" customWidth="1"/>
    <col min="11783" max="11783" width="11.28515625" style="24" customWidth="1"/>
    <col min="11784" max="11784" width="11.5703125" style="24" customWidth="1"/>
    <col min="11785" max="11785" width="11.28515625" style="24" customWidth="1"/>
    <col min="11786" max="12032" width="9.140625" style="24"/>
    <col min="12033" max="12033" width="18.7109375" style="24" customWidth="1"/>
    <col min="12034" max="12034" width="8.28515625" style="24" customWidth="1"/>
    <col min="12035" max="12035" width="9" style="24" customWidth="1"/>
    <col min="12036" max="12036" width="8.85546875" style="24" customWidth="1"/>
    <col min="12037" max="12038" width="11" style="24" customWidth="1"/>
    <col min="12039" max="12039" width="11.28515625" style="24" customWidth="1"/>
    <col min="12040" max="12040" width="11.5703125" style="24" customWidth="1"/>
    <col min="12041" max="12041" width="11.28515625" style="24" customWidth="1"/>
    <col min="12042" max="12288" width="9.140625" style="24"/>
    <col min="12289" max="12289" width="18.7109375" style="24" customWidth="1"/>
    <col min="12290" max="12290" width="8.28515625" style="24" customWidth="1"/>
    <col min="12291" max="12291" width="9" style="24" customWidth="1"/>
    <col min="12292" max="12292" width="8.85546875" style="24" customWidth="1"/>
    <col min="12293" max="12294" width="11" style="24" customWidth="1"/>
    <col min="12295" max="12295" width="11.28515625" style="24" customWidth="1"/>
    <col min="12296" max="12296" width="11.5703125" style="24" customWidth="1"/>
    <col min="12297" max="12297" width="11.28515625" style="24" customWidth="1"/>
    <col min="12298" max="12544" width="9.140625" style="24"/>
    <col min="12545" max="12545" width="18.7109375" style="24" customWidth="1"/>
    <col min="12546" max="12546" width="8.28515625" style="24" customWidth="1"/>
    <col min="12547" max="12547" width="9" style="24" customWidth="1"/>
    <col min="12548" max="12548" width="8.85546875" style="24" customWidth="1"/>
    <col min="12549" max="12550" width="11" style="24" customWidth="1"/>
    <col min="12551" max="12551" width="11.28515625" style="24" customWidth="1"/>
    <col min="12552" max="12552" width="11.5703125" style="24" customWidth="1"/>
    <col min="12553" max="12553" width="11.28515625" style="24" customWidth="1"/>
    <col min="12554" max="12800" width="9.140625" style="24"/>
    <col min="12801" max="12801" width="18.7109375" style="24" customWidth="1"/>
    <col min="12802" max="12802" width="8.28515625" style="24" customWidth="1"/>
    <col min="12803" max="12803" width="9" style="24" customWidth="1"/>
    <col min="12804" max="12804" width="8.85546875" style="24" customWidth="1"/>
    <col min="12805" max="12806" width="11" style="24" customWidth="1"/>
    <col min="12807" max="12807" width="11.28515625" style="24" customWidth="1"/>
    <col min="12808" max="12808" width="11.5703125" style="24" customWidth="1"/>
    <col min="12809" max="12809" width="11.28515625" style="24" customWidth="1"/>
    <col min="12810" max="13056" width="9.140625" style="24"/>
    <col min="13057" max="13057" width="18.7109375" style="24" customWidth="1"/>
    <col min="13058" max="13058" width="8.28515625" style="24" customWidth="1"/>
    <col min="13059" max="13059" width="9" style="24" customWidth="1"/>
    <col min="13060" max="13060" width="8.85546875" style="24" customWidth="1"/>
    <col min="13061" max="13062" width="11" style="24" customWidth="1"/>
    <col min="13063" max="13063" width="11.28515625" style="24" customWidth="1"/>
    <col min="13064" max="13064" width="11.5703125" style="24" customWidth="1"/>
    <col min="13065" max="13065" width="11.28515625" style="24" customWidth="1"/>
    <col min="13066" max="13312" width="9.140625" style="24"/>
    <col min="13313" max="13313" width="18.7109375" style="24" customWidth="1"/>
    <col min="13314" max="13314" width="8.28515625" style="24" customWidth="1"/>
    <col min="13315" max="13315" width="9" style="24" customWidth="1"/>
    <col min="13316" max="13316" width="8.85546875" style="24" customWidth="1"/>
    <col min="13317" max="13318" width="11" style="24" customWidth="1"/>
    <col min="13319" max="13319" width="11.28515625" style="24" customWidth="1"/>
    <col min="13320" max="13320" width="11.5703125" style="24" customWidth="1"/>
    <col min="13321" max="13321" width="11.28515625" style="24" customWidth="1"/>
    <col min="13322" max="13568" width="9.140625" style="24"/>
    <col min="13569" max="13569" width="18.7109375" style="24" customWidth="1"/>
    <col min="13570" max="13570" width="8.28515625" style="24" customWidth="1"/>
    <col min="13571" max="13571" width="9" style="24" customWidth="1"/>
    <col min="13572" max="13572" width="8.85546875" style="24" customWidth="1"/>
    <col min="13573" max="13574" width="11" style="24" customWidth="1"/>
    <col min="13575" max="13575" width="11.28515625" style="24" customWidth="1"/>
    <col min="13576" max="13576" width="11.5703125" style="24" customWidth="1"/>
    <col min="13577" max="13577" width="11.28515625" style="24" customWidth="1"/>
    <col min="13578" max="13824" width="9.140625" style="24"/>
    <col min="13825" max="13825" width="18.7109375" style="24" customWidth="1"/>
    <col min="13826" max="13826" width="8.28515625" style="24" customWidth="1"/>
    <col min="13827" max="13827" width="9" style="24" customWidth="1"/>
    <col min="13828" max="13828" width="8.85546875" style="24" customWidth="1"/>
    <col min="13829" max="13830" width="11" style="24" customWidth="1"/>
    <col min="13831" max="13831" width="11.28515625" style="24" customWidth="1"/>
    <col min="13832" max="13832" width="11.5703125" style="24" customWidth="1"/>
    <col min="13833" max="13833" width="11.28515625" style="24" customWidth="1"/>
    <col min="13834" max="14080" width="9.140625" style="24"/>
    <col min="14081" max="14081" width="18.7109375" style="24" customWidth="1"/>
    <col min="14082" max="14082" width="8.28515625" style="24" customWidth="1"/>
    <col min="14083" max="14083" width="9" style="24" customWidth="1"/>
    <col min="14084" max="14084" width="8.85546875" style="24" customWidth="1"/>
    <col min="14085" max="14086" width="11" style="24" customWidth="1"/>
    <col min="14087" max="14087" width="11.28515625" style="24" customWidth="1"/>
    <col min="14088" max="14088" width="11.5703125" style="24" customWidth="1"/>
    <col min="14089" max="14089" width="11.28515625" style="24" customWidth="1"/>
    <col min="14090" max="14336" width="9.140625" style="24"/>
    <col min="14337" max="14337" width="18.7109375" style="24" customWidth="1"/>
    <col min="14338" max="14338" width="8.28515625" style="24" customWidth="1"/>
    <col min="14339" max="14339" width="9" style="24" customWidth="1"/>
    <col min="14340" max="14340" width="8.85546875" style="24" customWidth="1"/>
    <col min="14341" max="14342" width="11" style="24" customWidth="1"/>
    <col min="14343" max="14343" width="11.28515625" style="24" customWidth="1"/>
    <col min="14344" max="14344" width="11.5703125" style="24" customWidth="1"/>
    <col min="14345" max="14345" width="11.28515625" style="24" customWidth="1"/>
    <col min="14346" max="14592" width="9.140625" style="24"/>
    <col min="14593" max="14593" width="18.7109375" style="24" customWidth="1"/>
    <col min="14594" max="14594" width="8.28515625" style="24" customWidth="1"/>
    <col min="14595" max="14595" width="9" style="24" customWidth="1"/>
    <col min="14596" max="14596" width="8.85546875" style="24" customWidth="1"/>
    <col min="14597" max="14598" width="11" style="24" customWidth="1"/>
    <col min="14599" max="14599" width="11.28515625" style="24" customWidth="1"/>
    <col min="14600" max="14600" width="11.5703125" style="24" customWidth="1"/>
    <col min="14601" max="14601" width="11.28515625" style="24" customWidth="1"/>
    <col min="14602" max="14848" width="9.140625" style="24"/>
    <col min="14849" max="14849" width="18.7109375" style="24" customWidth="1"/>
    <col min="14850" max="14850" width="8.28515625" style="24" customWidth="1"/>
    <col min="14851" max="14851" width="9" style="24" customWidth="1"/>
    <col min="14852" max="14852" width="8.85546875" style="24" customWidth="1"/>
    <col min="14853" max="14854" width="11" style="24" customWidth="1"/>
    <col min="14855" max="14855" width="11.28515625" style="24" customWidth="1"/>
    <col min="14856" max="14856" width="11.5703125" style="24" customWidth="1"/>
    <col min="14857" max="14857" width="11.28515625" style="24" customWidth="1"/>
    <col min="14858" max="15104" width="9.140625" style="24"/>
    <col min="15105" max="15105" width="18.7109375" style="24" customWidth="1"/>
    <col min="15106" max="15106" width="8.28515625" style="24" customWidth="1"/>
    <col min="15107" max="15107" width="9" style="24" customWidth="1"/>
    <col min="15108" max="15108" width="8.85546875" style="24" customWidth="1"/>
    <col min="15109" max="15110" width="11" style="24" customWidth="1"/>
    <col min="15111" max="15111" width="11.28515625" style="24" customWidth="1"/>
    <col min="15112" max="15112" width="11.5703125" style="24" customWidth="1"/>
    <col min="15113" max="15113" width="11.28515625" style="24" customWidth="1"/>
    <col min="15114" max="15360" width="9.140625" style="24"/>
    <col min="15361" max="15361" width="18.7109375" style="24" customWidth="1"/>
    <col min="15362" max="15362" width="8.28515625" style="24" customWidth="1"/>
    <col min="15363" max="15363" width="9" style="24" customWidth="1"/>
    <col min="15364" max="15364" width="8.85546875" style="24" customWidth="1"/>
    <col min="15365" max="15366" width="11" style="24" customWidth="1"/>
    <col min="15367" max="15367" width="11.28515625" style="24" customWidth="1"/>
    <col min="15368" max="15368" width="11.5703125" style="24" customWidth="1"/>
    <col min="15369" max="15369" width="11.28515625" style="24" customWidth="1"/>
    <col min="15370" max="15616" width="9.140625" style="24"/>
    <col min="15617" max="15617" width="18.7109375" style="24" customWidth="1"/>
    <col min="15618" max="15618" width="8.28515625" style="24" customWidth="1"/>
    <col min="15619" max="15619" width="9" style="24" customWidth="1"/>
    <col min="15620" max="15620" width="8.85546875" style="24" customWidth="1"/>
    <col min="15621" max="15622" width="11" style="24" customWidth="1"/>
    <col min="15623" max="15623" width="11.28515625" style="24" customWidth="1"/>
    <col min="15624" max="15624" width="11.5703125" style="24" customWidth="1"/>
    <col min="15625" max="15625" width="11.28515625" style="24" customWidth="1"/>
    <col min="15626" max="15872" width="9.140625" style="24"/>
    <col min="15873" max="15873" width="18.7109375" style="24" customWidth="1"/>
    <col min="15874" max="15874" width="8.28515625" style="24" customWidth="1"/>
    <col min="15875" max="15875" width="9" style="24" customWidth="1"/>
    <col min="15876" max="15876" width="8.85546875" style="24" customWidth="1"/>
    <col min="15877" max="15878" width="11" style="24" customWidth="1"/>
    <col min="15879" max="15879" width="11.28515625" style="24" customWidth="1"/>
    <col min="15880" max="15880" width="11.5703125" style="24" customWidth="1"/>
    <col min="15881" max="15881" width="11.28515625" style="24" customWidth="1"/>
    <col min="15882" max="16128" width="9.140625" style="24"/>
    <col min="16129" max="16129" width="18.7109375" style="24" customWidth="1"/>
    <col min="16130" max="16130" width="8.28515625" style="24" customWidth="1"/>
    <col min="16131" max="16131" width="9" style="24" customWidth="1"/>
    <col min="16132" max="16132" width="8.85546875" style="24" customWidth="1"/>
    <col min="16133" max="16134" width="11" style="24" customWidth="1"/>
    <col min="16135" max="16135" width="11.28515625" style="24" customWidth="1"/>
    <col min="16136" max="16136" width="11.5703125" style="24" customWidth="1"/>
    <col min="16137" max="16137" width="11.28515625" style="24" customWidth="1"/>
    <col min="16138" max="16384" width="9.140625" style="24"/>
  </cols>
  <sheetData>
    <row r="1" spans="1:9" s="4" customFormat="1" ht="9.6" customHeight="1" x14ac:dyDescent="0.25">
      <c r="A1" s="1" t="s">
        <v>7</v>
      </c>
      <c r="B1" s="1"/>
      <c r="C1" s="1"/>
      <c r="D1" s="2"/>
      <c r="E1" s="2"/>
      <c r="F1" s="2"/>
      <c r="G1" s="3"/>
      <c r="H1" s="3"/>
      <c r="I1" s="3"/>
    </row>
    <row r="2" spans="1:9" s="4" customFormat="1" ht="11.1" customHeight="1" x14ac:dyDescent="0.25">
      <c r="A2" s="2" t="s">
        <v>0</v>
      </c>
      <c r="B2" s="2"/>
      <c r="C2" s="2"/>
      <c r="D2" s="2"/>
      <c r="E2" s="2"/>
      <c r="F2" s="2"/>
      <c r="G2" s="3"/>
      <c r="H2" s="3"/>
      <c r="I2" s="3"/>
    </row>
    <row r="3" spans="1:9" s="4" customFormat="1" ht="15" customHeight="1" x14ac:dyDescent="0.25">
      <c r="A3" s="2"/>
      <c r="B3" s="2"/>
      <c r="C3" s="2"/>
      <c r="D3" s="2"/>
      <c r="E3" s="2"/>
      <c r="F3" s="2"/>
      <c r="G3" s="3"/>
      <c r="H3" s="3"/>
      <c r="I3" s="3"/>
    </row>
    <row r="4" spans="1:9" s="4" customFormat="1" ht="15" x14ac:dyDescent="0.25">
      <c r="A4" s="677" t="s">
        <v>8</v>
      </c>
      <c r="B4" s="677"/>
      <c r="C4" s="677"/>
      <c r="D4" s="677"/>
      <c r="E4" s="677"/>
      <c r="F4" s="677"/>
      <c r="G4" s="677"/>
      <c r="H4" s="677"/>
      <c r="I4" s="677"/>
    </row>
    <row r="5" spans="1:9" s="4" customFormat="1" ht="15" x14ac:dyDescent="0.25">
      <c r="A5" s="677" t="s">
        <v>9</v>
      </c>
      <c r="B5" s="677"/>
      <c r="C5" s="677"/>
      <c r="D5" s="677"/>
      <c r="E5" s="677"/>
      <c r="F5" s="677"/>
      <c r="G5" s="677"/>
      <c r="H5" s="677"/>
      <c r="I5" s="677"/>
    </row>
    <row r="6" spans="1:9" s="4" customFormat="1" ht="15.75" customHeight="1" x14ac:dyDescent="0.2">
      <c r="A6" s="678" t="s">
        <v>10</v>
      </c>
      <c r="B6" s="678"/>
      <c r="C6" s="678"/>
      <c r="D6" s="678"/>
      <c r="E6" s="678"/>
      <c r="F6" s="678"/>
      <c r="G6" s="678"/>
      <c r="H6" s="678"/>
      <c r="I6" s="678"/>
    </row>
    <row r="7" spans="1:9" s="4" customFormat="1" ht="15" x14ac:dyDescent="0.25">
      <c r="A7" s="224" t="s">
        <v>11</v>
      </c>
      <c r="B7" s="224"/>
      <c r="C7" s="224"/>
      <c r="D7" s="225"/>
      <c r="E7" s="225"/>
      <c r="F7" s="225"/>
      <c r="G7" s="225"/>
      <c r="H7" s="225"/>
      <c r="I7" s="225"/>
    </row>
    <row r="8" spans="1:9" s="4" customFormat="1" x14ac:dyDescent="0.25">
      <c r="A8" s="665" t="s">
        <v>13</v>
      </c>
      <c r="B8" s="666"/>
      <c r="C8" s="667"/>
      <c r="D8" s="226" t="s">
        <v>14</v>
      </c>
      <c r="E8" s="227" t="s">
        <v>15</v>
      </c>
      <c r="F8" s="671" t="s">
        <v>581</v>
      </c>
      <c r="G8" s="672"/>
      <c r="H8" s="673"/>
      <c r="I8" s="228" t="s">
        <v>16</v>
      </c>
    </row>
    <row r="9" spans="1:9" s="4" customFormat="1" ht="5.25" customHeight="1" x14ac:dyDescent="0.25">
      <c r="A9" s="668"/>
      <c r="B9" s="669"/>
      <c r="C9" s="670"/>
      <c r="D9" s="229" t="s">
        <v>17</v>
      </c>
      <c r="E9" s="230">
        <v>2019</v>
      </c>
      <c r="F9" s="231" t="s">
        <v>18</v>
      </c>
      <c r="G9" s="231" t="s">
        <v>19</v>
      </c>
      <c r="H9" s="674" t="s">
        <v>20</v>
      </c>
      <c r="I9" s="232">
        <v>2021</v>
      </c>
    </row>
    <row r="10" spans="1:9" s="4" customFormat="1" x14ac:dyDescent="0.25">
      <c r="A10" s="668"/>
      <c r="B10" s="669"/>
      <c r="C10" s="670"/>
      <c r="D10" s="233"/>
      <c r="E10" s="230" t="s">
        <v>21</v>
      </c>
      <c r="F10" s="229" t="s">
        <v>21</v>
      </c>
      <c r="G10" s="229" t="s">
        <v>22</v>
      </c>
      <c r="H10" s="675"/>
      <c r="I10" s="232" t="s">
        <v>23</v>
      </c>
    </row>
    <row r="11" spans="1:9" s="4" customFormat="1" x14ac:dyDescent="0.25">
      <c r="A11" s="234" t="s">
        <v>24</v>
      </c>
      <c r="B11" s="235"/>
      <c r="C11" s="235"/>
      <c r="D11" s="236" t="s">
        <v>25</v>
      </c>
      <c r="E11" s="235" t="s">
        <v>26</v>
      </c>
      <c r="F11" s="236" t="s">
        <v>27</v>
      </c>
      <c r="G11" s="236" t="s">
        <v>28</v>
      </c>
      <c r="H11" s="236" t="s">
        <v>29</v>
      </c>
      <c r="I11" s="237" t="s">
        <v>30</v>
      </c>
    </row>
    <row r="12" spans="1:9" s="4" customFormat="1" x14ac:dyDescent="0.25">
      <c r="A12" s="238" t="s">
        <v>31</v>
      </c>
      <c r="B12" s="239"/>
      <c r="C12" s="239"/>
      <c r="D12" s="240"/>
      <c r="E12" s="241"/>
      <c r="F12" s="241"/>
      <c r="G12" s="242"/>
      <c r="H12" s="240"/>
      <c r="I12" s="243"/>
    </row>
    <row r="13" spans="1:9" s="4" customFormat="1" ht="13.5" x14ac:dyDescent="0.25">
      <c r="A13" s="238" t="s">
        <v>32</v>
      </c>
      <c r="B13" s="239"/>
      <c r="C13" s="239"/>
      <c r="D13" s="244"/>
      <c r="E13" s="5"/>
      <c r="F13" s="5"/>
      <c r="G13" s="6"/>
      <c r="H13" s="5"/>
      <c r="I13" s="7"/>
    </row>
    <row r="14" spans="1:9" s="4" customFormat="1" x14ac:dyDescent="0.25">
      <c r="A14" s="245" t="s">
        <v>33</v>
      </c>
      <c r="B14" s="246"/>
      <c r="C14" s="246"/>
      <c r="D14" s="247" t="s">
        <v>34</v>
      </c>
      <c r="E14" s="8">
        <v>3871344.26</v>
      </c>
      <c r="F14" s="8">
        <v>2277023.79</v>
      </c>
      <c r="G14" s="8">
        <f>H14-F14</f>
        <v>3569176.21</v>
      </c>
      <c r="H14" s="9">
        <v>5846200</v>
      </c>
      <c r="I14" s="9">
        <v>5508000</v>
      </c>
    </row>
    <row r="15" spans="1:9" s="4" customFormat="1" x14ac:dyDescent="0.25">
      <c r="A15" s="245" t="s">
        <v>35</v>
      </c>
      <c r="B15" s="246"/>
      <c r="C15" s="246"/>
      <c r="D15" s="247" t="s">
        <v>36</v>
      </c>
      <c r="E15" s="8">
        <v>340827.32</v>
      </c>
      <c r="F15" s="8">
        <v>188272.81</v>
      </c>
      <c r="G15" s="8">
        <f t="shared" ref="G15:G33" si="0">H15-F15</f>
        <v>375727.19</v>
      </c>
      <c r="H15" s="9">
        <v>564000</v>
      </c>
      <c r="I15" s="9">
        <v>480000</v>
      </c>
    </row>
    <row r="16" spans="1:9" s="4" customFormat="1" x14ac:dyDescent="0.25">
      <c r="A16" s="245" t="s">
        <v>37</v>
      </c>
      <c r="B16" s="246"/>
      <c r="C16" s="246"/>
      <c r="D16" s="247" t="s">
        <v>38</v>
      </c>
      <c r="E16" s="8">
        <v>89100</v>
      </c>
      <c r="F16" s="8">
        <v>48600</v>
      </c>
      <c r="G16" s="8">
        <f t="shared" si="0"/>
        <v>48600</v>
      </c>
      <c r="H16" s="9">
        <v>97200</v>
      </c>
      <c r="I16" s="9">
        <v>97200</v>
      </c>
    </row>
    <row r="17" spans="1:9" s="4" customFormat="1" x14ac:dyDescent="0.25">
      <c r="A17" s="245" t="s">
        <v>39</v>
      </c>
      <c r="B17" s="246"/>
      <c r="C17" s="246"/>
      <c r="D17" s="247" t="s">
        <v>40</v>
      </c>
      <c r="E17" s="8">
        <v>84000</v>
      </c>
      <c r="F17" s="8">
        <v>78000</v>
      </c>
      <c r="G17" s="8">
        <f t="shared" si="0"/>
        <v>66000</v>
      </c>
      <c r="H17" s="9">
        <v>144000</v>
      </c>
      <c r="I17" s="9">
        <v>120000</v>
      </c>
    </row>
    <row r="18" spans="1:9" s="4" customFormat="1" x14ac:dyDescent="0.25">
      <c r="A18" s="245" t="s">
        <v>41</v>
      </c>
      <c r="B18" s="246"/>
      <c r="C18" s="246"/>
      <c r="D18" s="247" t="s">
        <v>42</v>
      </c>
      <c r="E18" s="8">
        <v>0</v>
      </c>
      <c r="F18" s="8"/>
      <c r="G18" s="8">
        <f t="shared" si="0"/>
        <v>0</v>
      </c>
      <c r="H18" s="9"/>
      <c r="I18" s="9"/>
    </row>
    <row r="19" spans="1:9" s="4" customFormat="1" x14ac:dyDescent="0.25">
      <c r="A19" s="245" t="s">
        <v>334</v>
      </c>
      <c r="B19" s="246"/>
      <c r="C19" s="246"/>
      <c r="D19" s="247" t="s">
        <v>335</v>
      </c>
      <c r="E19" s="8">
        <v>0</v>
      </c>
      <c r="F19" s="8">
        <v>91500</v>
      </c>
      <c r="G19" s="8">
        <f t="shared" si="0"/>
        <v>133500</v>
      </c>
      <c r="H19" s="9">
        <v>225000</v>
      </c>
      <c r="I19" s="9"/>
    </row>
    <row r="20" spans="1:9" s="4" customFormat="1" x14ac:dyDescent="0.25">
      <c r="A20" s="245" t="s">
        <v>43</v>
      </c>
      <c r="B20" s="246"/>
      <c r="C20" s="246"/>
      <c r="D20" s="247" t="s">
        <v>44</v>
      </c>
      <c r="E20" s="8">
        <v>334707</v>
      </c>
      <c r="F20" s="8">
        <v>0</v>
      </c>
      <c r="G20" s="8">
        <f t="shared" si="0"/>
        <v>494700</v>
      </c>
      <c r="H20" s="9">
        <v>494700</v>
      </c>
      <c r="I20" s="9">
        <v>459000</v>
      </c>
    </row>
    <row r="21" spans="1:9" s="4" customFormat="1" x14ac:dyDescent="0.25">
      <c r="A21" s="245" t="s">
        <v>45</v>
      </c>
      <c r="B21" s="246"/>
      <c r="C21" s="246"/>
      <c r="D21" s="247" t="s">
        <v>46</v>
      </c>
      <c r="E21" s="8">
        <v>315987</v>
      </c>
      <c r="F21" s="8">
        <v>361480</v>
      </c>
      <c r="G21" s="8">
        <f t="shared" si="0"/>
        <v>133220</v>
      </c>
      <c r="H21" s="9">
        <v>494700</v>
      </c>
      <c r="I21" s="9">
        <v>459000</v>
      </c>
    </row>
    <row r="22" spans="1:9" s="4" customFormat="1" x14ac:dyDescent="0.25">
      <c r="A22" s="245" t="s">
        <v>47</v>
      </c>
      <c r="B22" s="246"/>
      <c r="C22" s="246"/>
      <c r="D22" s="247" t="s">
        <v>48</v>
      </c>
      <c r="E22" s="8">
        <v>70000</v>
      </c>
      <c r="F22" s="8">
        <v>0</v>
      </c>
      <c r="G22" s="8">
        <f t="shared" si="0"/>
        <v>120000</v>
      </c>
      <c r="H22" s="9">
        <v>120000</v>
      </c>
      <c r="I22" s="9">
        <v>100000</v>
      </c>
    </row>
    <row r="23" spans="1:9" s="4" customFormat="1" x14ac:dyDescent="0.25">
      <c r="A23" s="245" t="s">
        <v>49</v>
      </c>
      <c r="B23" s="246"/>
      <c r="C23" s="246"/>
      <c r="D23" s="247" t="s">
        <v>50</v>
      </c>
      <c r="E23" s="8">
        <v>379443.59</v>
      </c>
      <c r="F23" s="8">
        <v>185670.42</v>
      </c>
      <c r="G23" s="8">
        <f t="shared" si="0"/>
        <v>516029.57999999996</v>
      </c>
      <c r="H23" s="9">
        <v>701700</v>
      </c>
      <c r="I23" s="9">
        <v>661000</v>
      </c>
    </row>
    <row r="24" spans="1:9" s="4" customFormat="1" x14ac:dyDescent="0.25">
      <c r="A24" s="245" t="s">
        <v>51</v>
      </c>
      <c r="B24" s="246"/>
      <c r="C24" s="246"/>
      <c r="D24" s="247" t="s">
        <v>52</v>
      </c>
      <c r="E24" s="8">
        <v>63240.61</v>
      </c>
      <c r="F24" s="8">
        <v>30681.86</v>
      </c>
      <c r="G24" s="8">
        <f t="shared" si="0"/>
        <v>86818.14</v>
      </c>
      <c r="H24" s="9">
        <v>117500</v>
      </c>
      <c r="I24" s="9">
        <v>110500</v>
      </c>
    </row>
    <row r="25" spans="1:9" s="4" customFormat="1" x14ac:dyDescent="0.25">
      <c r="A25" s="245" t="s">
        <v>53</v>
      </c>
      <c r="B25" s="246"/>
      <c r="C25" s="246"/>
      <c r="D25" s="247" t="s">
        <v>54</v>
      </c>
      <c r="E25" s="8">
        <v>40287.49</v>
      </c>
      <c r="F25" s="8">
        <v>28804.81</v>
      </c>
      <c r="G25" s="8">
        <f t="shared" si="0"/>
        <v>67195.19</v>
      </c>
      <c r="H25" s="9">
        <v>96000</v>
      </c>
      <c r="I25" s="9">
        <v>87500</v>
      </c>
    </row>
    <row r="26" spans="1:9" s="4" customFormat="1" x14ac:dyDescent="0.25">
      <c r="A26" s="245" t="s">
        <v>55</v>
      </c>
      <c r="B26" s="246"/>
      <c r="C26" s="246"/>
      <c r="D26" s="247"/>
      <c r="E26" s="8"/>
      <c r="F26" s="8"/>
      <c r="G26" s="8">
        <f t="shared" si="0"/>
        <v>0</v>
      </c>
      <c r="H26" s="9"/>
      <c r="I26" s="9"/>
    </row>
    <row r="27" spans="1:9" s="4" customFormat="1" x14ac:dyDescent="0.25">
      <c r="A27" s="245" t="s">
        <v>56</v>
      </c>
      <c r="B27" s="246"/>
      <c r="C27" s="246"/>
      <c r="D27" s="247" t="s">
        <v>57</v>
      </c>
      <c r="E27" s="8">
        <v>15784.79</v>
      </c>
      <c r="F27" s="8">
        <v>8201.17</v>
      </c>
      <c r="G27" s="8">
        <f t="shared" si="0"/>
        <v>51138.83</v>
      </c>
      <c r="H27" s="9">
        <v>59340</v>
      </c>
      <c r="I27" s="9">
        <v>55100</v>
      </c>
    </row>
    <row r="28" spans="1:9" s="4" customFormat="1" x14ac:dyDescent="0.25">
      <c r="A28" s="245" t="s">
        <v>58</v>
      </c>
      <c r="B28" s="246"/>
      <c r="C28" s="246"/>
      <c r="D28" s="247" t="s">
        <v>59</v>
      </c>
      <c r="E28" s="8">
        <v>133097.41</v>
      </c>
      <c r="F28" s="8">
        <v>140874.96</v>
      </c>
      <c r="G28" s="8">
        <f t="shared" si="0"/>
        <v>559125.04</v>
      </c>
      <c r="H28" s="9">
        <v>700000</v>
      </c>
      <c r="I28" s="9">
        <v>700000</v>
      </c>
    </row>
    <row r="29" spans="1:9" s="4" customFormat="1" x14ac:dyDescent="0.25">
      <c r="A29" s="245" t="s">
        <v>60</v>
      </c>
      <c r="B29" s="246"/>
      <c r="C29" s="246"/>
      <c r="D29" s="247" t="s">
        <v>61</v>
      </c>
      <c r="E29" s="10">
        <v>75000</v>
      </c>
      <c r="F29" s="10">
        <v>0</v>
      </c>
      <c r="G29" s="8">
        <f t="shared" si="0"/>
        <v>120000</v>
      </c>
      <c r="H29" s="9">
        <v>120000</v>
      </c>
      <c r="I29" s="9">
        <v>100000</v>
      </c>
    </row>
    <row r="30" spans="1:9" s="4" customFormat="1" x14ac:dyDescent="0.25">
      <c r="A30" s="245" t="s">
        <v>62</v>
      </c>
      <c r="B30" s="246"/>
      <c r="C30" s="246"/>
      <c r="D30" s="247" t="s">
        <v>63</v>
      </c>
      <c r="E30" s="10">
        <v>0</v>
      </c>
      <c r="F30" s="10">
        <v>0</v>
      </c>
      <c r="G30" s="8">
        <f t="shared" si="0"/>
        <v>0</v>
      </c>
      <c r="H30" s="9"/>
      <c r="I30" s="9"/>
    </row>
    <row r="31" spans="1:9" s="4" customFormat="1" x14ac:dyDescent="0.25">
      <c r="A31" s="245" t="s">
        <v>64</v>
      </c>
      <c r="B31" s="246"/>
      <c r="C31" s="246"/>
      <c r="D31" s="247" t="s">
        <v>65</v>
      </c>
      <c r="E31" s="10">
        <v>0</v>
      </c>
      <c r="F31" s="10">
        <v>0</v>
      </c>
      <c r="G31" s="8">
        <f t="shared" si="0"/>
        <v>0</v>
      </c>
      <c r="H31" s="9"/>
      <c r="I31" s="9"/>
    </row>
    <row r="32" spans="1:9" s="4" customFormat="1" x14ac:dyDescent="0.25">
      <c r="A32" s="245" t="s">
        <v>66</v>
      </c>
      <c r="B32" s="246"/>
      <c r="C32" s="246"/>
      <c r="D32" s="248" t="s">
        <v>67</v>
      </c>
      <c r="E32" s="11">
        <v>375000</v>
      </c>
      <c r="F32" s="11">
        <v>0</v>
      </c>
      <c r="G32" s="8">
        <f t="shared" si="0"/>
        <v>0</v>
      </c>
      <c r="H32" s="13"/>
      <c r="I32" s="13"/>
    </row>
    <row r="33" spans="1:9" s="4" customFormat="1" ht="13.5" thickBot="1" x14ac:dyDescent="0.3">
      <c r="A33" s="245" t="s">
        <v>582</v>
      </c>
      <c r="B33" s="246"/>
      <c r="C33" s="246"/>
      <c r="D33" s="248" t="s">
        <v>583</v>
      </c>
      <c r="E33" s="11">
        <v>140000</v>
      </c>
      <c r="F33" s="11">
        <v>0</v>
      </c>
      <c r="G33" s="8">
        <f t="shared" si="0"/>
        <v>0</v>
      </c>
      <c r="H33" s="13"/>
      <c r="I33" s="13"/>
    </row>
    <row r="34" spans="1:9" s="4" customFormat="1" ht="18" customHeight="1" thickBot="1" x14ac:dyDescent="0.3">
      <c r="A34" s="249" t="s">
        <v>68</v>
      </c>
      <c r="B34" s="250"/>
      <c r="C34" s="251"/>
      <c r="D34" s="252"/>
      <c r="E34" s="14">
        <f>SUM(E14:E33)</f>
        <v>6327819.4700000007</v>
      </c>
      <c r="F34" s="14">
        <f>SUM(F14:F33)</f>
        <v>3439109.82</v>
      </c>
      <c r="G34" s="14">
        <f>SUM(G14:G33)</f>
        <v>6341230.1800000006</v>
      </c>
      <c r="H34" s="14">
        <f>SUM(H14:H33)</f>
        <v>9780340</v>
      </c>
      <c r="I34" s="14">
        <f>SUM(I14:I33)</f>
        <v>8937300</v>
      </c>
    </row>
    <row r="35" spans="1:9" s="4" customFormat="1" x14ac:dyDescent="0.25">
      <c r="A35" s="238" t="s">
        <v>69</v>
      </c>
      <c r="B35" s="239"/>
      <c r="C35" s="239"/>
      <c r="D35" s="253"/>
      <c r="E35" s="15"/>
      <c r="F35" s="15"/>
      <c r="G35" s="15"/>
      <c r="H35" s="15"/>
      <c r="I35" s="15"/>
    </row>
    <row r="36" spans="1:9" s="4" customFormat="1" x14ac:dyDescent="0.25">
      <c r="A36" s="245" t="s">
        <v>70</v>
      </c>
      <c r="B36" s="246"/>
      <c r="C36" s="246"/>
      <c r="D36" s="247" t="s">
        <v>71</v>
      </c>
      <c r="E36" s="8">
        <v>192385.08</v>
      </c>
      <c r="F36" s="8">
        <v>77981</v>
      </c>
      <c r="G36" s="8">
        <f t="shared" ref="G36:G68" si="1">H36-F36</f>
        <v>883989.48</v>
      </c>
      <c r="H36" s="8">
        <v>961970.48</v>
      </c>
      <c r="I36" s="8">
        <v>961970.48</v>
      </c>
    </row>
    <row r="37" spans="1:9" s="4" customFormat="1" x14ac:dyDescent="0.25">
      <c r="A37" s="245" t="s">
        <v>72</v>
      </c>
      <c r="B37" s="246"/>
      <c r="C37" s="246"/>
      <c r="D37" s="247" t="s">
        <v>73</v>
      </c>
      <c r="E37" s="8">
        <v>83600</v>
      </c>
      <c r="F37" s="8">
        <v>14400</v>
      </c>
      <c r="G37" s="8">
        <f t="shared" si="1"/>
        <v>385600</v>
      </c>
      <c r="H37" s="8">
        <v>400000</v>
      </c>
      <c r="I37" s="8">
        <v>400000</v>
      </c>
    </row>
    <row r="38" spans="1:9" s="4" customFormat="1" x14ac:dyDescent="0.25">
      <c r="A38" s="245" t="s">
        <v>584</v>
      </c>
      <c r="B38" s="246"/>
      <c r="C38" s="246"/>
      <c r="D38" s="247" t="s">
        <v>74</v>
      </c>
      <c r="E38" s="8">
        <v>160186.75</v>
      </c>
      <c r="F38" s="8">
        <v>86543.8</v>
      </c>
      <c r="G38" s="8">
        <f t="shared" si="1"/>
        <v>263456.2</v>
      </c>
      <c r="H38" s="8">
        <v>350000</v>
      </c>
      <c r="I38" s="8">
        <v>350000</v>
      </c>
    </row>
    <row r="39" spans="1:9" s="4" customFormat="1" x14ac:dyDescent="0.25">
      <c r="A39" s="245" t="s">
        <v>75</v>
      </c>
      <c r="B39" s="246"/>
      <c r="C39" s="246"/>
      <c r="D39" s="247" t="s">
        <v>76</v>
      </c>
      <c r="E39" s="8">
        <v>0</v>
      </c>
      <c r="F39" s="8">
        <v>0</v>
      </c>
      <c r="G39" s="8">
        <f t="shared" si="1"/>
        <v>0</v>
      </c>
      <c r="H39" s="8">
        <v>0</v>
      </c>
      <c r="I39" s="8"/>
    </row>
    <row r="40" spans="1:9" s="4" customFormat="1" x14ac:dyDescent="0.25">
      <c r="A40" s="245" t="s">
        <v>585</v>
      </c>
      <c r="B40" s="246"/>
      <c r="C40" s="246"/>
      <c r="D40" s="247" t="s">
        <v>586</v>
      </c>
      <c r="E40" s="8">
        <v>0</v>
      </c>
      <c r="F40" s="8">
        <v>10352535</v>
      </c>
      <c r="G40" s="8">
        <f t="shared" si="1"/>
        <v>5239914</v>
      </c>
      <c r="H40" s="8">
        <v>15592449</v>
      </c>
      <c r="I40" s="8"/>
    </row>
    <row r="41" spans="1:9" s="4" customFormat="1" x14ac:dyDescent="0.25">
      <c r="A41" s="245" t="s">
        <v>587</v>
      </c>
      <c r="B41" s="246"/>
      <c r="C41" s="246"/>
      <c r="D41" s="247" t="s">
        <v>588</v>
      </c>
      <c r="E41" s="8">
        <v>0</v>
      </c>
      <c r="F41" s="8">
        <v>0</v>
      </c>
      <c r="G41" s="8">
        <f t="shared" si="1"/>
        <v>1000000</v>
      </c>
      <c r="H41" s="8">
        <v>1000000</v>
      </c>
      <c r="I41" s="8"/>
    </row>
    <row r="42" spans="1:9" s="4" customFormat="1" x14ac:dyDescent="0.25">
      <c r="A42" s="245" t="s">
        <v>77</v>
      </c>
      <c r="B42" s="246"/>
      <c r="C42" s="246"/>
      <c r="D42" s="247" t="s">
        <v>78</v>
      </c>
      <c r="E42" s="8">
        <v>0</v>
      </c>
      <c r="F42" s="8">
        <v>0</v>
      </c>
      <c r="G42" s="8">
        <f t="shared" si="1"/>
        <v>0</v>
      </c>
      <c r="H42" s="8">
        <v>0</v>
      </c>
      <c r="I42" s="8"/>
    </row>
    <row r="43" spans="1:9" s="4" customFormat="1" x14ac:dyDescent="0.25">
      <c r="A43" s="245"/>
      <c r="B43" s="254" t="s">
        <v>589</v>
      </c>
      <c r="C43" s="254"/>
      <c r="D43" s="247"/>
      <c r="E43" s="8">
        <v>0</v>
      </c>
      <c r="F43" s="8">
        <v>0</v>
      </c>
      <c r="G43" s="8">
        <f t="shared" si="1"/>
        <v>1800000</v>
      </c>
      <c r="H43" s="8">
        <v>1800000</v>
      </c>
      <c r="I43" s="8"/>
    </row>
    <row r="44" spans="1:9" s="4" customFormat="1" x14ac:dyDescent="0.25">
      <c r="A44" s="245"/>
      <c r="B44" s="254" t="s">
        <v>590</v>
      </c>
      <c r="C44" s="254"/>
      <c r="D44" s="247"/>
      <c r="E44" s="8">
        <v>0</v>
      </c>
      <c r="F44" s="8">
        <v>0</v>
      </c>
      <c r="G44" s="8">
        <f t="shared" si="1"/>
        <v>500000</v>
      </c>
      <c r="H44" s="8">
        <v>500000</v>
      </c>
      <c r="I44" s="8"/>
    </row>
    <row r="45" spans="1:9" s="4" customFormat="1" x14ac:dyDescent="0.25">
      <c r="A45" s="245"/>
      <c r="B45" s="254" t="s">
        <v>591</v>
      </c>
      <c r="C45" s="254"/>
      <c r="D45" s="247"/>
      <c r="E45" s="8"/>
      <c r="F45" s="8"/>
      <c r="G45" s="8">
        <f t="shared" si="1"/>
        <v>0</v>
      </c>
      <c r="H45" s="8"/>
      <c r="I45" s="8"/>
    </row>
    <row r="46" spans="1:9" s="4" customFormat="1" x14ac:dyDescent="0.25">
      <c r="A46" s="245"/>
      <c r="B46" s="254"/>
      <c r="C46" s="254" t="s">
        <v>592</v>
      </c>
      <c r="D46" s="247"/>
      <c r="E46" s="8"/>
      <c r="F46" s="8"/>
      <c r="G46" s="8">
        <f t="shared" si="1"/>
        <v>0</v>
      </c>
      <c r="H46" s="8"/>
      <c r="I46" s="8"/>
    </row>
    <row r="47" spans="1:9" s="4" customFormat="1" x14ac:dyDescent="0.25">
      <c r="A47" s="245"/>
      <c r="B47" s="254"/>
      <c r="C47" s="254" t="s">
        <v>593</v>
      </c>
      <c r="D47" s="247"/>
      <c r="E47" s="8">
        <v>0</v>
      </c>
      <c r="F47" s="8">
        <v>0</v>
      </c>
      <c r="G47" s="8">
        <f t="shared" si="1"/>
        <v>500000</v>
      </c>
      <c r="H47" s="8">
        <v>500000</v>
      </c>
      <c r="I47" s="8"/>
    </row>
    <row r="48" spans="1:9" s="4" customFormat="1" x14ac:dyDescent="0.25">
      <c r="A48" s="245" t="s">
        <v>79</v>
      </c>
      <c r="B48" s="246"/>
      <c r="C48" s="246"/>
      <c r="D48" s="247" t="s">
        <v>80</v>
      </c>
      <c r="E48" s="8">
        <v>1189634.8500000001</v>
      </c>
      <c r="F48" s="8">
        <v>779053.14</v>
      </c>
      <c r="G48" s="8">
        <f t="shared" si="1"/>
        <v>1020946.86</v>
      </c>
      <c r="H48" s="8">
        <v>1800000</v>
      </c>
      <c r="I48" s="8">
        <v>1300000</v>
      </c>
    </row>
    <row r="49" spans="1:9" s="4" customFormat="1" x14ac:dyDescent="0.25">
      <c r="A49" s="245" t="s">
        <v>81</v>
      </c>
      <c r="B49" s="246"/>
      <c r="C49" s="246"/>
      <c r="D49" s="247" t="s">
        <v>82</v>
      </c>
      <c r="E49" s="8">
        <v>218605</v>
      </c>
      <c r="F49" s="8">
        <v>63009</v>
      </c>
      <c r="G49" s="8">
        <f t="shared" si="1"/>
        <v>255991</v>
      </c>
      <c r="H49" s="8">
        <v>319000</v>
      </c>
      <c r="I49" s="8">
        <v>319000</v>
      </c>
    </row>
    <row r="50" spans="1:9" s="4" customFormat="1" x14ac:dyDescent="0.25">
      <c r="A50" s="245"/>
      <c r="B50" s="254" t="s">
        <v>594</v>
      </c>
      <c r="C50" s="246"/>
      <c r="D50" s="247"/>
      <c r="E50" s="8"/>
      <c r="F50" s="8">
        <v>0</v>
      </c>
      <c r="G50" s="8">
        <f t="shared" si="1"/>
        <v>100000</v>
      </c>
      <c r="H50" s="8">
        <v>100000</v>
      </c>
      <c r="I50" s="8"/>
    </row>
    <row r="51" spans="1:9" s="4" customFormat="1" x14ac:dyDescent="0.25">
      <c r="A51" s="245" t="s">
        <v>83</v>
      </c>
      <c r="B51" s="246"/>
      <c r="C51" s="246"/>
      <c r="D51" s="247" t="s">
        <v>84</v>
      </c>
      <c r="E51" s="8">
        <v>0</v>
      </c>
      <c r="F51" s="8">
        <v>0</v>
      </c>
      <c r="G51" s="8">
        <f t="shared" si="1"/>
        <v>0</v>
      </c>
      <c r="H51" s="8">
        <v>0</v>
      </c>
      <c r="I51" s="8"/>
    </row>
    <row r="52" spans="1:9" s="4" customFormat="1" x14ac:dyDescent="0.25">
      <c r="A52" s="245" t="s">
        <v>85</v>
      </c>
      <c r="B52" s="246"/>
      <c r="C52" s="246"/>
      <c r="D52" s="247" t="s">
        <v>86</v>
      </c>
      <c r="E52" s="8">
        <v>0</v>
      </c>
      <c r="F52" s="8">
        <v>0</v>
      </c>
      <c r="G52" s="8">
        <f t="shared" si="1"/>
        <v>0</v>
      </c>
      <c r="H52" s="8">
        <v>0</v>
      </c>
      <c r="I52" s="8"/>
    </row>
    <row r="53" spans="1:9" s="4" customFormat="1" x14ac:dyDescent="0.25">
      <c r="A53" s="245" t="s">
        <v>87</v>
      </c>
      <c r="B53" s="246"/>
      <c r="C53" s="246"/>
      <c r="D53" s="247" t="s">
        <v>88</v>
      </c>
      <c r="E53" s="8">
        <v>0</v>
      </c>
      <c r="F53" s="8">
        <v>0</v>
      </c>
      <c r="G53" s="8">
        <f t="shared" si="1"/>
        <v>5000</v>
      </c>
      <c r="H53" s="8">
        <v>5000</v>
      </c>
      <c r="I53" s="8">
        <v>5000</v>
      </c>
    </row>
    <row r="54" spans="1:9" s="4" customFormat="1" x14ac:dyDescent="0.25">
      <c r="A54" s="245" t="s">
        <v>90</v>
      </c>
      <c r="B54" s="246"/>
      <c r="C54" s="246"/>
      <c r="D54" s="247" t="s">
        <v>91</v>
      </c>
      <c r="E54" s="8">
        <v>22536.99</v>
      </c>
      <c r="F54" s="8">
        <v>21806.52</v>
      </c>
      <c r="G54" s="8">
        <f t="shared" si="1"/>
        <v>62193.479999999996</v>
      </c>
      <c r="H54" s="8">
        <v>84000</v>
      </c>
      <c r="I54" s="8">
        <v>84000</v>
      </c>
    </row>
    <row r="55" spans="1:9" s="4" customFormat="1" x14ac:dyDescent="0.25">
      <c r="A55" s="245" t="s">
        <v>92</v>
      </c>
      <c r="B55" s="246"/>
      <c r="C55" s="246"/>
      <c r="D55" s="247" t="s">
        <v>93</v>
      </c>
      <c r="E55" s="8">
        <v>0</v>
      </c>
      <c r="F55" s="8">
        <v>0</v>
      </c>
      <c r="G55" s="8">
        <f t="shared" si="1"/>
        <v>100000</v>
      </c>
      <c r="H55" s="8">
        <v>100000</v>
      </c>
      <c r="I55" s="8">
        <v>100000</v>
      </c>
    </row>
    <row r="56" spans="1:9" s="4" customFormat="1" x14ac:dyDescent="0.25">
      <c r="A56" s="245" t="s">
        <v>94</v>
      </c>
      <c r="B56" s="246"/>
      <c r="C56" s="246"/>
      <c r="D56" s="247" t="s">
        <v>95</v>
      </c>
      <c r="E56" s="8">
        <v>0</v>
      </c>
      <c r="F56" s="8">
        <v>0</v>
      </c>
      <c r="G56" s="8">
        <f t="shared" si="1"/>
        <v>100000</v>
      </c>
      <c r="H56" s="8">
        <v>100000</v>
      </c>
      <c r="I56" s="8">
        <v>100000</v>
      </c>
    </row>
    <row r="57" spans="1:9" s="4" customFormat="1" x14ac:dyDescent="0.25">
      <c r="A57" s="245" t="s">
        <v>99</v>
      </c>
      <c r="B57" s="246"/>
      <c r="C57" s="246"/>
      <c r="D57" s="247" t="s">
        <v>100</v>
      </c>
      <c r="E57" s="8">
        <v>0</v>
      </c>
      <c r="F57" s="16">
        <v>0</v>
      </c>
      <c r="G57" s="8">
        <f t="shared" si="1"/>
        <v>2700000</v>
      </c>
      <c r="H57" s="8">
        <v>2700000</v>
      </c>
      <c r="I57" s="8">
        <v>3859500</v>
      </c>
    </row>
    <row r="58" spans="1:9" s="4" customFormat="1" x14ac:dyDescent="0.25">
      <c r="A58" s="245" t="s">
        <v>103</v>
      </c>
      <c r="B58" s="246"/>
      <c r="C58" s="246"/>
      <c r="D58" s="247" t="s">
        <v>104</v>
      </c>
      <c r="E58" s="8">
        <v>261304.6</v>
      </c>
      <c r="F58" s="8">
        <v>22770</v>
      </c>
      <c r="G58" s="8">
        <f t="shared" si="1"/>
        <v>277230</v>
      </c>
      <c r="H58" s="8">
        <v>300000</v>
      </c>
      <c r="I58" s="8">
        <v>300000</v>
      </c>
    </row>
    <row r="59" spans="1:9" s="4" customFormat="1" x14ac:dyDescent="0.25">
      <c r="A59" s="245" t="s">
        <v>105</v>
      </c>
      <c r="B59" s="246"/>
      <c r="C59" s="246"/>
      <c r="D59" s="247" t="s">
        <v>106</v>
      </c>
      <c r="E59" s="8">
        <v>4044960</v>
      </c>
      <c r="F59" s="8">
        <v>2118000</v>
      </c>
      <c r="G59" s="8">
        <f t="shared" si="1"/>
        <v>2882000</v>
      </c>
      <c r="H59" s="8">
        <v>5000000</v>
      </c>
      <c r="I59" s="8">
        <v>5000000</v>
      </c>
    </row>
    <row r="60" spans="1:9" s="4" customFormat="1" x14ac:dyDescent="0.25">
      <c r="A60" s="245" t="s">
        <v>107</v>
      </c>
      <c r="B60" s="246"/>
      <c r="C60" s="246"/>
      <c r="D60" s="247" t="s">
        <v>108</v>
      </c>
      <c r="E60" s="8">
        <v>0</v>
      </c>
      <c r="F60" s="8">
        <v>0</v>
      </c>
      <c r="G60" s="8">
        <f t="shared" si="1"/>
        <v>0</v>
      </c>
      <c r="H60" s="8">
        <v>0</v>
      </c>
      <c r="I60" s="8"/>
    </row>
    <row r="61" spans="1:9" s="4" customFormat="1" x14ac:dyDescent="0.25">
      <c r="A61" s="245" t="s">
        <v>109</v>
      </c>
      <c r="B61" s="246"/>
      <c r="C61" s="246"/>
      <c r="D61" s="247" t="s">
        <v>110</v>
      </c>
      <c r="E61" s="8">
        <v>999</v>
      </c>
      <c r="F61" s="8">
        <v>0</v>
      </c>
      <c r="G61" s="8">
        <f t="shared" si="1"/>
        <v>50000</v>
      </c>
      <c r="H61" s="8">
        <v>50000</v>
      </c>
      <c r="I61" s="8">
        <v>50000</v>
      </c>
    </row>
    <row r="62" spans="1:9" s="4" customFormat="1" x14ac:dyDescent="0.25">
      <c r="A62" s="245" t="s">
        <v>111</v>
      </c>
      <c r="B62" s="246"/>
      <c r="C62" s="246"/>
      <c r="D62" s="247"/>
      <c r="E62" s="8"/>
      <c r="F62" s="8"/>
      <c r="G62" s="8">
        <f t="shared" si="1"/>
        <v>0</v>
      </c>
      <c r="H62" s="8"/>
      <c r="I62" s="8"/>
    </row>
    <row r="63" spans="1:9" s="4" customFormat="1" ht="12.75" customHeight="1" x14ac:dyDescent="0.25">
      <c r="A63" s="245" t="s">
        <v>112</v>
      </c>
      <c r="B63" s="246"/>
      <c r="C63" s="246"/>
      <c r="D63" s="247" t="s">
        <v>113</v>
      </c>
      <c r="E63" s="8">
        <v>73810</v>
      </c>
      <c r="F63" s="8">
        <v>91870</v>
      </c>
      <c r="G63" s="8">
        <f t="shared" si="1"/>
        <v>208130</v>
      </c>
      <c r="H63" s="8">
        <v>300000</v>
      </c>
      <c r="I63" s="8">
        <v>300000</v>
      </c>
    </row>
    <row r="64" spans="1:9" s="4" customFormat="1" ht="12.75" customHeight="1" x14ac:dyDescent="0.25">
      <c r="A64" s="245" t="s">
        <v>595</v>
      </c>
      <c r="B64" s="246"/>
      <c r="C64" s="246"/>
      <c r="D64" s="247" t="s">
        <v>596</v>
      </c>
      <c r="E64" s="17">
        <v>0</v>
      </c>
      <c r="F64" s="17">
        <v>0</v>
      </c>
      <c r="G64" s="8">
        <f>H64-F64</f>
        <v>0</v>
      </c>
      <c r="H64" s="17">
        <v>0</v>
      </c>
      <c r="I64" s="17">
        <v>500000</v>
      </c>
    </row>
    <row r="65" spans="1:9" s="4" customFormat="1" ht="12.75" customHeight="1" x14ac:dyDescent="0.25">
      <c r="A65" s="245" t="s">
        <v>114</v>
      </c>
      <c r="B65" s="246"/>
      <c r="C65" s="246"/>
      <c r="D65" s="247" t="s">
        <v>115</v>
      </c>
      <c r="E65" s="17">
        <v>0</v>
      </c>
      <c r="F65" s="17">
        <v>22500</v>
      </c>
      <c r="G65" s="8">
        <f t="shared" si="1"/>
        <v>7500</v>
      </c>
      <c r="H65" s="17">
        <v>30000</v>
      </c>
      <c r="I65" s="17">
        <v>30000</v>
      </c>
    </row>
    <row r="66" spans="1:9" s="4" customFormat="1" ht="18" customHeight="1" x14ac:dyDescent="0.25">
      <c r="A66" s="245" t="s">
        <v>116</v>
      </c>
      <c r="B66" s="246"/>
      <c r="C66" s="246"/>
      <c r="D66" s="247" t="s">
        <v>117</v>
      </c>
      <c r="E66" s="8">
        <v>5500</v>
      </c>
      <c r="F66" s="8">
        <v>0</v>
      </c>
      <c r="G66" s="8">
        <f t="shared" si="1"/>
        <v>80000</v>
      </c>
      <c r="H66" s="8">
        <v>80000</v>
      </c>
      <c r="I66" s="8">
        <v>80000</v>
      </c>
    </row>
    <row r="67" spans="1:9" ht="12.75" customHeight="1" x14ac:dyDescent="0.25">
      <c r="A67" s="245" t="s">
        <v>118</v>
      </c>
      <c r="B67" s="246"/>
      <c r="C67" s="246"/>
      <c r="D67" s="247" t="s">
        <v>119</v>
      </c>
      <c r="E67" s="10">
        <v>698250</v>
      </c>
      <c r="F67" s="10">
        <v>2028994.5</v>
      </c>
      <c r="G67" s="8">
        <f t="shared" si="1"/>
        <v>1071005.5</v>
      </c>
      <c r="H67" s="10">
        <v>3100000</v>
      </c>
      <c r="I67" s="10">
        <v>700000</v>
      </c>
    </row>
    <row r="68" spans="1:9" ht="12.75" customHeight="1" thickBot="1" x14ac:dyDescent="0.3">
      <c r="A68" s="245" t="s">
        <v>120</v>
      </c>
      <c r="B68" s="246"/>
      <c r="C68" s="246"/>
      <c r="D68" s="248" t="s">
        <v>121</v>
      </c>
      <c r="E68" s="12">
        <v>0</v>
      </c>
      <c r="F68" s="12">
        <v>0</v>
      </c>
      <c r="G68" s="8">
        <f t="shared" si="1"/>
        <v>30000</v>
      </c>
      <c r="H68" s="12">
        <v>30000</v>
      </c>
      <c r="I68" s="12">
        <v>30000</v>
      </c>
    </row>
    <row r="69" spans="1:9" ht="12.75" customHeight="1" thickBot="1" x14ac:dyDescent="0.3">
      <c r="A69" s="255" t="s">
        <v>122</v>
      </c>
      <c r="B69" s="256"/>
      <c r="C69" s="257"/>
      <c r="D69" s="258"/>
      <c r="E69" s="18">
        <f>SUM(E36:E68)</f>
        <v>6951772.2699999996</v>
      </c>
      <c r="F69" s="19">
        <f>SUM(F36:F68)</f>
        <v>15679462.960000001</v>
      </c>
      <c r="G69" s="20">
        <f>SUM(G36:G68)</f>
        <v>19522956.52</v>
      </c>
      <c r="H69" s="21">
        <f>SUM(H36:H68)</f>
        <v>35202419.480000004</v>
      </c>
      <c r="I69" s="21">
        <f>SUM(I36:I68)</f>
        <v>14469470.48</v>
      </c>
    </row>
    <row r="70" spans="1:9" ht="12.75" customHeight="1" x14ac:dyDescent="0.25">
      <c r="A70" s="259"/>
      <c r="B70" s="259"/>
      <c r="C70" s="259"/>
      <c r="D70" s="260"/>
      <c r="E70" s="23"/>
      <c r="F70" s="23"/>
      <c r="G70" s="23"/>
      <c r="H70" s="23"/>
      <c r="I70" s="23" t="s">
        <v>123</v>
      </c>
    </row>
    <row r="71" spans="1:9" ht="12.75" customHeight="1" x14ac:dyDescent="0.25">
      <c r="A71" s="259"/>
      <c r="B71" s="259"/>
      <c r="C71" s="259"/>
      <c r="D71" s="260"/>
      <c r="E71" s="23"/>
      <c r="F71" s="23"/>
      <c r="G71" s="23"/>
      <c r="H71" s="23"/>
      <c r="I71" s="23"/>
    </row>
    <row r="72" spans="1:9" ht="12.75" customHeight="1" x14ac:dyDescent="0.25">
      <c r="A72" s="259"/>
      <c r="B72" s="259"/>
      <c r="C72" s="259"/>
      <c r="D72" s="260"/>
      <c r="E72" s="23"/>
      <c r="F72" s="23"/>
      <c r="G72" s="23"/>
      <c r="H72" s="23"/>
      <c r="I72" s="23"/>
    </row>
    <row r="73" spans="1:9" ht="10.5" customHeight="1" x14ac:dyDescent="0.25">
      <c r="A73" s="259"/>
      <c r="B73" s="259"/>
      <c r="C73" s="259"/>
      <c r="D73" s="260"/>
      <c r="E73" s="23"/>
      <c r="F73" s="23"/>
      <c r="G73" s="23"/>
      <c r="H73" s="23"/>
      <c r="I73" s="23"/>
    </row>
    <row r="74" spans="1:9" ht="9" customHeight="1" x14ac:dyDescent="0.25">
      <c r="A74" s="259"/>
      <c r="B74" s="259"/>
      <c r="C74" s="259"/>
      <c r="D74" s="260"/>
      <c r="E74" s="23"/>
      <c r="F74" s="23"/>
      <c r="G74" s="23"/>
      <c r="H74" s="23"/>
      <c r="I74" s="23"/>
    </row>
    <row r="75" spans="1:9" ht="9" customHeight="1" x14ac:dyDescent="0.25">
      <c r="A75" s="259"/>
      <c r="B75" s="259"/>
      <c r="C75" s="259"/>
      <c r="D75" s="260"/>
      <c r="E75" s="23"/>
      <c r="F75" s="23"/>
      <c r="G75" s="23"/>
      <c r="H75" s="23"/>
      <c r="I75" s="23"/>
    </row>
    <row r="76" spans="1:9" ht="15" customHeight="1" x14ac:dyDescent="0.25">
      <c r="A76" s="259"/>
      <c r="B76" s="259"/>
      <c r="C76" s="259"/>
      <c r="D76" s="260"/>
      <c r="E76" s="23"/>
      <c r="F76" s="23"/>
      <c r="G76" s="23"/>
      <c r="H76" s="23"/>
      <c r="I76" s="23"/>
    </row>
    <row r="77" spans="1:9" ht="14.25" customHeight="1" x14ac:dyDescent="0.25">
      <c r="A77" s="259"/>
      <c r="B77" s="259"/>
      <c r="C77" s="259"/>
      <c r="D77" s="260"/>
      <c r="E77" s="23"/>
      <c r="F77" s="23"/>
      <c r="G77" s="23"/>
      <c r="H77" s="23"/>
      <c r="I77" s="23"/>
    </row>
    <row r="78" spans="1:9" ht="9.75" customHeight="1" x14ac:dyDescent="0.25">
      <c r="A78" s="261" t="s">
        <v>597</v>
      </c>
      <c r="B78" s="261"/>
      <c r="C78" s="261"/>
      <c r="D78" s="262"/>
      <c r="E78" s="262"/>
      <c r="F78" s="262"/>
      <c r="G78" s="262"/>
      <c r="H78" s="262"/>
      <c r="I78" s="262"/>
    </row>
    <row r="79" spans="1:9" ht="12.75" customHeight="1" x14ac:dyDescent="0.25">
      <c r="A79" s="262"/>
      <c r="B79" s="262"/>
      <c r="C79" s="262"/>
      <c r="D79" s="262"/>
      <c r="E79" s="262"/>
      <c r="F79" s="262"/>
      <c r="G79" s="262"/>
      <c r="H79" s="262"/>
      <c r="I79" s="262"/>
    </row>
    <row r="80" spans="1:9" ht="10.5" customHeight="1" x14ac:dyDescent="0.25">
      <c r="A80" s="676" t="s">
        <v>8</v>
      </c>
      <c r="B80" s="676"/>
      <c r="C80" s="676"/>
      <c r="D80" s="676"/>
      <c r="E80" s="676"/>
      <c r="F80" s="676"/>
      <c r="G80" s="676"/>
      <c r="H80" s="676"/>
      <c r="I80" s="676"/>
    </row>
    <row r="81" spans="1:9" ht="9" customHeight="1" x14ac:dyDescent="0.25">
      <c r="A81" s="676" t="s">
        <v>9</v>
      </c>
      <c r="B81" s="676"/>
      <c r="C81" s="676"/>
      <c r="D81" s="676"/>
      <c r="E81" s="676"/>
      <c r="F81" s="676"/>
      <c r="G81" s="676"/>
      <c r="H81" s="676"/>
      <c r="I81" s="676"/>
    </row>
    <row r="82" spans="1:9" ht="8.25" customHeight="1" x14ac:dyDescent="0.25">
      <c r="A82" s="262"/>
      <c r="B82" s="262"/>
      <c r="C82" s="262"/>
      <c r="D82" s="262"/>
      <c r="E82" s="262"/>
      <c r="F82" s="262"/>
      <c r="G82" s="262"/>
      <c r="H82" s="262"/>
      <c r="I82" s="262"/>
    </row>
    <row r="83" spans="1:9" ht="15" x14ac:dyDescent="0.25">
      <c r="A83" s="263" t="s">
        <v>11</v>
      </c>
      <c r="B83" s="263"/>
      <c r="C83" s="263"/>
      <c r="D83" s="262"/>
      <c r="E83" s="262"/>
      <c r="F83" s="262"/>
      <c r="G83" s="262"/>
      <c r="H83" s="262"/>
      <c r="I83" s="262"/>
    </row>
    <row r="84" spans="1:9" ht="11.25" customHeight="1" x14ac:dyDescent="0.25">
      <c r="A84" s="264" t="s">
        <v>12</v>
      </c>
      <c r="B84" s="264"/>
      <c r="C84" s="264"/>
      <c r="D84" s="262"/>
      <c r="E84" s="262"/>
      <c r="F84" s="262"/>
      <c r="G84" s="262"/>
      <c r="H84" s="262"/>
      <c r="I84" s="262"/>
    </row>
    <row r="85" spans="1:9" ht="11.25" customHeight="1" x14ac:dyDescent="0.25">
      <c r="A85" s="265"/>
      <c r="B85" s="264"/>
      <c r="C85" s="264"/>
      <c r="D85" s="262"/>
      <c r="E85" s="262"/>
      <c r="F85" s="262"/>
      <c r="G85" s="259"/>
      <c r="H85" s="262"/>
      <c r="I85" s="262"/>
    </row>
    <row r="86" spans="1:9" x14ac:dyDescent="0.25">
      <c r="A86" s="266"/>
      <c r="B86" s="266"/>
      <c r="C86" s="266"/>
      <c r="D86" s="267"/>
      <c r="E86" s="27"/>
      <c r="F86" s="27"/>
      <c r="G86" s="28"/>
      <c r="H86" s="28"/>
      <c r="I86" s="28"/>
    </row>
    <row r="87" spans="1:9" ht="12" customHeight="1" x14ac:dyDescent="0.25">
      <c r="A87" s="665" t="s">
        <v>13</v>
      </c>
      <c r="B87" s="666"/>
      <c r="C87" s="667"/>
      <c r="D87" s="226" t="s">
        <v>14</v>
      </c>
      <c r="E87" s="227" t="s">
        <v>15</v>
      </c>
      <c r="F87" s="671" t="s">
        <v>581</v>
      </c>
      <c r="G87" s="672"/>
      <c r="H87" s="673"/>
      <c r="I87" s="228" t="s">
        <v>16</v>
      </c>
    </row>
    <row r="88" spans="1:9" ht="12.75" customHeight="1" x14ac:dyDescent="0.25">
      <c r="A88" s="668"/>
      <c r="B88" s="669"/>
      <c r="C88" s="670"/>
      <c r="D88" s="229" t="s">
        <v>17</v>
      </c>
      <c r="E88" s="230">
        <v>2019</v>
      </c>
      <c r="F88" s="231" t="s">
        <v>18</v>
      </c>
      <c r="G88" s="231" t="s">
        <v>19</v>
      </c>
      <c r="H88" s="674" t="s">
        <v>20</v>
      </c>
      <c r="I88" s="232">
        <v>2021</v>
      </c>
    </row>
    <row r="89" spans="1:9" x14ac:dyDescent="0.25">
      <c r="A89" s="668"/>
      <c r="B89" s="669"/>
      <c r="C89" s="670"/>
      <c r="D89" s="233"/>
      <c r="E89" s="230" t="s">
        <v>21</v>
      </c>
      <c r="F89" s="229" t="s">
        <v>21</v>
      </c>
      <c r="G89" s="229" t="s">
        <v>22</v>
      </c>
      <c r="H89" s="675"/>
      <c r="I89" s="232" t="s">
        <v>23</v>
      </c>
    </row>
    <row r="90" spans="1:9" ht="11.45" customHeight="1" x14ac:dyDescent="0.25">
      <c r="A90" s="234" t="s">
        <v>24</v>
      </c>
      <c r="B90" s="235"/>
      <c r="C90" s="235"/>
      <c r="D90" s="236" t="s">
        <v>25</v>
      </c>
      <c r="E90" s="235" t="s">
        <v>26</v>
      </c>
      <c r="F90" s="236" t="s">
        <v>27</v>
      </c>
      <c r="G90" s="236" t="s">
        <v>28</v>
      </c>
      <c r="H90" s="236" t="s">
        <v>29</v>
      </c>
      <c r="I90" s="237" t="s">
        <v>30</v>
      </c>
    </row>
    <row r="91" spans="1:9" x14ac:dyDescent="0.25">
      <c r="A91" s="268" t="s">
        <v>124</v>
      </c>
      <c r="B91" s="265"/>
      <c r="C91" s="265"/>
      <c r="D91" s="269"/>
      <c r="E91" s="29">
        <f>E69</f>
        <v>6951772.2699999996</v>
      </c>
      <c r="F91" s="29">
        <f>F69</f>
        <v>15679462.960000001</v>
      </c>
      <c r="G91" s="29">
        <f>G69</f>
        <v>19522956.52</v>
      </c>
      <c r="H91" s="29">
        <f>H69</f>
        <v>35202419.480000004</v>
      </c>
      <c r="I91" s="29">
        <f>I69</f>
        <v>14469470.48</v>
      </c>
    </row>
    <row r="92" spans="1:9" x14ac:dyDescent="0.25">
      <c r="A92" s="270" t="s">
        <v>598</v>
      </c>
      <c r="B92" s="271"/>
      <c r="C92" s="272"/>
      <c r="D92" s="273" t="s">
        <v>125</v>
      </c>
      <c r="E92" s="30"/>
      <c r="F92" s="30"/>
      <c r="G92" s="30"/>
      <c r="H92" s="31"/>
      <c r="I92" s="31"/>
    </row>
    <row r="93" spans="1:9" x14ac:dyDescent="0.25">
      <c r="A93" s="270" t="s">
        <v>126</v>
      </c>
      <c r="B93" s="274"/>
      <c r="C93" s="32"/>
      <c r="D93" s="275"/>
      <c r="E93" s="30">
        <v>5242742.7</v>
      </c>
      <c r="F93" s="30">
        <v>0</v>
      </c>
      <c r="G93" s="30">
        <f>H93-F93</f>
        <v>6000000</v>
      </c>
      <c r="H93" s="31">
        <v>6000000</v>
      </c>
      <c r="I93" s="31">
        <v>6250000</v>
      </c>
    </row>
    <row r="94" spans="1:9" x14ac:dyDescent="0.25">
      <c r="A94" s="270" t="s">
        <v>127</v>
      </c>
      <c r="B94" s="274"/>
      <c r="C94" s="32"/>
      <c r="D94" s="275"/>
      <c r="E94" s="30">
        <v>5321445</v>
      </c>
      <c r="F94" s="30">
        <v>633500</v>
      </c>
      <c r="G94" s="30">
        <f t="shared" ref="G94:G118" si="2">H94-F94</f>
        <v>6366500</v>
      </c>
      <c r="H94" s="31">
        <v>7000000</v>
      </c>
      <c r="I94" s="31">
        <v>7250000</v>
      </c>
    </row>
    <row r="95" spans="1:9" x14ac:dyDescent="0.25">
      <c r="A95" s="270" t="s">
        <v>128</v>
      </c>
      <c r="B95" s="274"/>
      <c r="C95" s="32"/>
      <c r="D95" s="275"/>
      <c r="E95" s="30"/>
      <c r="F95" s="30"/>
      <c r="G95" s="30">
        <f t="shared" si="2"/>
        <v>0</v>
      </c>
      <c r="H95" s="31"/>
      <c r="I95" s="31"/>
    </row>
    <row r="96" spans="1:9" ht="15" x14ac:dyDescent="0.25">
      <c r="A96" s="276" t="s">
        <v>599</v>
      </c>
      <c r="B96" s="277"/>
      <c r="C96" s="32"/>
      <c r="D96" s="275"/>
      <c r="E96" s="30">
        <v>0</v>
      </c>
      <c r="F96" s="30">
        <v>0</v>
      </c>
      <c r="G96" s="30">
        <f t="shared" si="2"/>
        <v>1320000</v>
      </c>
      <c r="H96" s="31">
        <v>1320000</v>
      </c>
      <c r="I96" s="31">
        <v>1320000</v>
      </c>
    </row>
    <row r="97" spans="1:9" x14ac:dyDescent="0.25">
      <c r="A97" s="276" t="s">
        <v>129</v>
      </c>
      <c r="B97" s="33"/>
      <c r="C97" s="32"/>
      <c r="D97" s="275"/>
      <c r="E97" s="30"/>
      <c r="F97" s="30"/>
      <c r="G97" s="30">
        <f t="shared" si="2"/>
        <v>0</v>
      </c>
      <c r="H97" s="31"/>
      <c r="I97" s="31"/>
    </row>
    <row r="98" spans="1:9" x14ac:dyDescent="0.25">
      <c r="A98" s="276" t="s">
        <v>130</v>
      </c>
      <c r="B98" s="33"/>
      <c r="C98" s="32"/>
      <c r="D98" s="275"/>
      <c r="E98" s="30"/>
      <c r="F98" s="30">
        <v>29600</v>
      </c>
      <c r="G98" s="30">
        <f t="shared" si="2"/>
        <v>650400</v>
      </c>
      <c r="H98" s="31">
        <v>680000</v>
      </c>
      <c r="I98" s="31">
        <v>0</v>
      </c>
    </row>
    <row r="99" spans="1:9" ht="15" x14ac:dyDescent="0.25">
      <c r="A99" s="276" t="s">
        <v>600</v>
      </c>
      <c r="B99" s="277"/>
      <c r="C99" s="32"/>
      <c r="D99" s="275"/>
      <c r="E99" s="30">
        <v>4191690.39</v>
      </c>
      <c r="F99" s="30">
        <v>0</v>
      </c>
      <c r="G99" s="30">
        <f t="shared" si="2"/>
        <v>5000000</v>
      </c>
      <c r="H99" s="31">
        <v>5000000</v>
      </c>
      <c r="I99" s="31">
        <v>5480000</v>
      </c>
    </row>
    <row r="100" spans="1:9" x14ac:dyDescent="0.25">
      <c r="A100" s="276" t="s">
        <v>601</v>
      </c>
      <c r="B100" s="262"/>
      <c r="C100" s="32"/>
      <c r="D100" s="275"/>
      <c r="E100" s="30"/>
      <c r="F100" s="30"/>
      <c r="G100" s="30">
        <f t="shared" si="2"/>
        <v>0</v>
      </c>
      <c r="H100" s="31"/>
      <c r="I100" s="31"/>
    </row>
    <row r="101" spans="1:9" x14ac:dyDescent="0.25">
      <c r="A101" s="276" t="s">
        <v>602</v>
      </c>
      <c r="B101" s="33"/>
      <c r="C101" s="32"/>
      <c r="D101" s="275"/>
      <c r="E101" s="30">
        <v>65476</v>
      </c>
      <c r="F101" s="30">
        <v>0</v>
      </c>
      <c r="G101" s="30">
        <f t="shared" si="2"/>
        <v>250000</v>
      </c>
      <c r="H101" s="31">
        <v>250000</v>
      </c>
      <c r="I101" s="31">
        <v>250000</v>
      </c>
    </row>
    <row r="102" spans="1:9" ht="15" x14ac:dyDescent="0.25">
      <c r="A102" s="276" t="s">
        <v>603</v>
      </c>
      <c r="B102" s="277"/>
      <c r="C102" s="32"/>
      <c r="D102" s="275"/>
      <c r="E102" s="30">
        <v>414247</v>
      </c>
      <c r="F102" s="30"/>
      <c r="G102" s="30">
        <f t="shared" si="2"/>
        <v>420000</v>
      </c>
      <c r="H102" s="31">
        <v>420000</v>
      </c>
      <c r="I102" s="31">
        <v>420000</v>
      </c>
    </row>
    <row r="103" spans="1:9" ht="15" x14ac:dyDescent="0.25">
      <c r="A103" s="276" t="s">
        <v>131</v>
      </c>
      <c r="B103" s="277"/>
      <c r="C103" s="32"/>
      <c r="D103" s="275"/>
      <c r="E103" s="30"/>
      <c r="F103" s="30"/>
      <c r="G103" s="30">
        <f t="shared" si="2"/>
        <v>0</v>
      </c>
      <c r="H103" s="31"/>
      <c r="I103" s="31"/>
    </row>
    <row r="104" spans="1:9" x14ac:dyDescent="0.25">
      <c r="A104" s="276" t="s">
        <v>132</v>
      </c>
      <c r="B104" s="33"/>
      <c r="C104" s="32"/>
      <c r="D104" s="275"/>
      <c r="E104" s="30">
        <v>0</v>
      </c>
      <c r="F104" s="30"/>
      <c r="G104" s="30">
        <f t="shared" si="2"/>
        <v>350000</v>
      </c>
      <c r="H104" s="31">
        <v>350000</v>
      </c>
      <c r="I104" s="31">
        <v>350000</v>
      </c>
    </row>
    <row r="105" spans="1:9" x14ac:dyDescent="0.25">
      <c r="A105" s="276" t="s">
        <v>133</v>
      </c>
      <c r="B105" s="33"/>
      <c r="C105" s="32"/>
      <c r="D105" s="275"/>
      <c r="E105" s="30">
        <v>0</v>
      </c>
      <c r="F105" s="30"/>
      <c r="G105" s="30">
        <f t="shared" si="2"/>
        <v>500000</v>
      </c>
      <c r="H105" s="31">
        <v>500000</v>
      </c>
      <c r="I105" s="31">
        <v>500000</v>
      </c>
    </row>
    <row r="106" spans="1:9" ht="15" x14ac:dyDescent="0.25">
      <c r="A106" s="276" t="s">
        <v>134</v>
      </c>
      <c r="B106" s="277"/>
      <c r="C106" s="32"/>
      <c r="D106" s="275"/>
      <c r="E106" s="30"/>
      <c r="F106" s="30"/>
      <c r="G106" s="30">
        <f t="shared" si="2"/>
        <v>0</v>
      </c>
      <c r="H106" s="31"/>
      <c r="I106" s="31"/>
    </row>
    <row r="107" spans="1:9" x14ac:dyDescent="0.25">
      <c r="A107" s="276" t="s">
        <v>135</v>
      </c>
      <c r="B107" s="33"/>
      <c r="C107" s="32"/>
      <c r="D107" s="275"/>
      <c r="E107" s="30">
        <v>0</v>
      </c>
      <c r="F107" s="30">
        <v>0</v>
      </c>
      <c r="G107" s="30">
        <f t="shared" si="2"/>
        <v>552200</v>
      </c>
      <c r="H107" s="31">
        <v>552200</v>
      </c>
      <c r="I107" s="31">
        <v>0</v>
      </c>
    </row>
    <row r="108" spans="1:9" ht="15" x14ac:dyDescent="0.25">
      <c r="A108" s="276" t="s">
        <v>136</v>
      </c>
      <c r="B108" s="277"/>
      <c r="C108" s="32"/>
      <c r="D108" s="275"/>
      <c r="E108" s="30"/>
      <c r="F108" s="30"/>
      <c r="G108" s="30">
        <f t="shared" si="2"/>
        <v>0</v>
      </c>
      <c r="H108" s="31"/>
      <c r="I108" s="31"/>
    </row>
    <row r="109" spans="1:9" x14ac:dyDescent="0.25">
      <c r="A109" s="276" t="s">
        <v>137</v>
      </c>
      <c r="B109" s="33"/>
      <c r="C109" s="32"/>
      <c r="D109" s="275"/>
      <c r="E109" s="30">
        <v>0</v>
      </c>
      <c r="F109" s="30">
        <v>0</v>
      </c>
      <c r="G109" s="30">
        <f t="shared" si="2"/>
        <v>200000</v>
      </c>
      <c r="H109" s="31">
        <v>200000</v>
      </c>
      <c r="I109" s="31">
        <v>300000</v>
      </c>
    </row>
    <row r="110" spans="1:9" ht="15" x14ac:dyDescent="0.25">
      <c r="A110" s="276" t="s">
        <v>604</v>
      </c>
      <c r="B110" s="277"/>
      <c r="C110" s="32"/>
      <c r="D110" s="275"/>
      <c r="E110" s="30">
        <v>0</v>
      </c>
      <c r="F110" s="30">
        <v>0</v>
      </c>
      <c r="G110" s="30">
        <f t="shared" si="2"/>
        <v>200000</v>
      </c>
      <c r="H110" s="31">
        <v>200000</v>
      </c>
      <c r="I110" s="31">
        <v>300000</v>
      </c>
    </row>
    <row r="111" spans="1:9" ht="12.95" customHeight="1" x14ac:dyDescent="0.25">
      <c r="A111" s="276" t="s">
        <v>605</v>
      </c>
      <c r="B111" s="277"/>
      <c r="C111" s="32"/>
      <c r="D111" s="275"/>
      <c r="E111" s="30">
        <v>150000</v>
      </c>
      <c r="F111" s="30">
        <v>75000</v>
      </c>
      <c r="G111" s="30">
        <f t="shared" si="2"/>
        <v>225000</v>
      </c>
      <c r="H111" s="31">
        <v>300000</v>
      </c>
      <c r="I111" s="31">
        <v>300000</v>
      </c>
    </row>
    <row r="112" spans="1:9" ht="11.45" customHeight="1" x14ac:dyDescent="0.25">
      <c r="A112" s="276" t="s">
        <v>138</v>
      </c>
      <c r="B112" s="33"/>
      <c r="C112" s="32"/>
      <c r="D112" s="275"/>
      <c r="E112" s="30">
        <v>12475</v>
      </c>
      <c r="F112" s="30">
        <v>0</v>
      </c>
      <c r="G112" s="30">
        <f t="shared" si="2"/>
        <v>400000</v>
      </c>
      <c r="H112" s="31">
        <v>400000</v>
      </c>
      <c r="I112" s="31">
        <v>400000</v>
      </c>
    </row>
    <row r="113" spans="1:9" ht="15" x14ac:dyDescent="0.25">
      <c r="A113" s="276" t="s">
        <v>606</v>
      </c>
      <c r="B113" s="277"/>
      <c r="C113" s="32"/>
      <c r="D113" s="275"/>
      <c r="E113" s="30">
        <v>342925.5</v>
      </c>
      <c r="F113" s="30">
        <v>0</v>
      </c>
      <c r="G113" s="30">
        <f t="shared" si="2"/>
        <v>0</v>
      </c>
      <c r="H113" s="31">
        <v>0</v>
      </c>
      <c r="I113" s="31">
        <v>0</v>
      </c>
    </row>
    <row r="114" spans="1:9" ht="12" customHeight="1" x14ac:dyDescent="0.25">
      <c r="A114" s="276" t="s">
        <v>607</v>
      </c>
      <c r="B114" s="277"/>
      <c r="C114" s="32"/>
      <c r="D114" s="275"/>
      <c r="E114" s="30">
        <v>0</v>
      </c>
      <c r="F114" s="30">
        <v>0</v>
      </c>
      <c r="G114" s="30">
        <f t="shared" si="2"/>
        <v>300000</v>
      </c>
      <c r="H114" s="31">
        <v>300000</v>
      </c>
      <c r="I114" s="31">
        <v>300000</v>
      </c>
    </row>
    <row r="115" spans="1:9" ht="12" customHeight="1" x14ac:dyDescent="0.25">
      <c r="A115" s="276" t="s">
        <v>139</v>
      </c>
      <c r="B115" s="277"/>
      <c r="C115" s="32"/>
      <c r="D115" s="275"/>
      <c r="E115" s="30"/>
      <c r="F115" s="30"/>
      <c r="G115" s="30">
        <f t="shared" si="2"/>
        <v>0</v>
      </c>
      <c r="H115" s="31"/>
      <c r="I115" s="31"/>
    </row>
    <row r="116" spans="1:9" ht="11.45" customHeight="1" x14ac:dyDescent="0.25">
      <c r="A116" s="276" t="s">
        <v>140</v>
      </c>
      <c r="B116" s="33"/>
      <c r="C116" s="32"/>
      <c r="D116" s="275"/>
      <c r="E116" s="30">
        <v>259000</v>
      </c>
      <c r="F116" s="30">
        <v>0</v>
      </c>
      <c r="G116" s="30">
        <f t="shared" si="2"/>
        <v>500000</v>
      </c>
      <c r="H116" s="31">
        <v>500000</v>
      </c>
      <c r="I116" s="31">
        <v>500000</v>
      </c>
    </row>
    <row r="117" spans="1:9" ht="12.6" customHeight="1" x14ac:dyDescent="0.25">
      <c r="A117" s="276" t="s">
        <v>608</v>
      </c>
      <c r="B117" s="277"/>
      <c r="C117" s="32"/>
      <c r="D117" s="275"/>
      <c r="E117" s="34">
        <v>2124827</v>
      </c>
      <c r="F117" s="34">
        <v>40850</v>
      </c>
      <c r="G117" s="30">
        <f t="shared" si="2"/>
        <v>3986950</v>
      </c>
      <c r="H117" s="35">
        <v>4027800</v>
      </c>
      <c r="I117" s="31">
        <v>4080000</v>
      </c>
    </row>
    <row r="118" spans="1:9" ht="13.5" thickBot="1" x14ac:dyDescent="0.3">
      <c r="A118" s="270" t="s">
        <v>141</v>
      </c>
      <c r="B118" s="274"/>
      <c r="C118" s="274"/>
      <c r="D118" s="278" t="s">
        <v>142</v>
      </c>
      <c r="E118" s="36">
        <v>127507</v>
      </c>
      <c r="F118" s="36">
        <v>454086</v>
      </c>
      <c r="G118" s="30">
        <f t="shared" si="2"/>
        <v>1045914</v>
      </c>
      <c r="H118" s="36">
        <v>1500000</v>
      </c>
      <c r="I118" s="36">
        <v>1508845.2</v>
      </c>
    </row>
    <row r="119" spans="1:9" ht="9.9499999999999993" customHeight="1" thickBot="1" x14ac:dyDescent="0.3">
      <c r="A119" s="279" t="s">
        <v>143</v>
      </c>
      <c r="B119" s="280"/>
      <c r="C119" s="281"/>
      <c r="D119" s="282"/>
      <c r="E119" s="37">
        <f>SUM(E91:E118)</f>
        <v>25204107.859999999</v>
      </c>
      <c r="F119" s="37">
        <f>SUM(F91:F118)</f>
        <v>16912498.960000001</v>
      </c>
      <c r="G119" s="38">
        <f>SUM(G91:G118)</f>
        <v>47789920.519999996</v>
      </c>
      <c r="H119" s="37">
        <f>SUM(H91:H118)</f>
        <v>64702419.480000004</v>
      </c>
      <c r="I119" s="39">
        <f>SUM(I91:I118)</f>
        <v>43978315.680000007</v>
      </c>
    </row>
    <row r="120" spans="1:9" ht="12" customHeight="1" x14ac:dyDescent="0.25">
      <c r="A120" s="268" t="s">
        <v>144</v>
      </c>
      <c r="B120" s="265"/>
      <c r="C120" s="283"/>
      <c r="D120" s="284"/>
      <c r="E120" s="40"/>
      <c r="F120" s="40"/>
      <c r="G120" s="40"/>
      <c r="H120" s="40"/>
      <c r="I120" s="40"/>
    </row>
    <row r="121" spans="1:9" ht="10.5" customHeight="1" x14ac:dyDescent="0.25">
      <c r="A121" s="270" t="s">
        <v>145</v>
      </c>
      <c r="B121" s="274"/>
      <c r="C121" s="285"/>
      <c r="D121" s="286" t="s">
        <v>146</v>
      </c>
      <c r="E121" s="41">
        <v>0</v>
      </c>
      <c r="F121" s="41">
        <v>0</v>
      </c>
      <c r="G121" s="30">
        <f t="shared" ref="G121:G135" si="3">H121-F121</f>
        <v>0</v>
      </c>
      <c r="H121" s="41"/>
      <c r="I121" s="41"/>
    </row>
    <row r="122" spans="1:9" ht="11.1" customHeight="1" x14ac:dyDescent="0.25">
      <c r="A122" s="270" t="s">
        <v>147</v>
      </c>
      <c r="B122" s="274"/>
      <c r="C122" s="274"/>
      <c r="D122" s="286" t="s">
        <v>148</v>
      </c>
      <c r="E122" s="41">
        <v>0</v>
      </c>
      <c r="F122" s="41">
        <v>778884</v>
      </c>
      <c r="G122" s="30">
        <f t="shared" si="3"/>
        <v>1721116</v>
      </c>
      <c r="H122" s="41">
        <v>2500000</v>
      </c>
      <c r="I122" s="41">
        <v>500000</v>
      </c>
    </row>
    <row r="123" spans="1:9" x14ac:dyDescent="0.25">
      <c r="A123" s="270" t="s">
        <v>149</v>
      </c>
      <c r="B123" s="274"/>
      <c r="C123" s="274"/>
      <c r="D123" s="286" t="s">
        <v>150</v>
      </c>
      <c r="E123" s="41">
        <v>0</v>
      </c>
      <c r="F123" s="41">
        <v>0</v>
      </c>
      <c r="G123" s="30">
        <f t="shared" si="3"/>
        <v>0</v>
      </c>
      <c r="H123" s="41"/>
      <c r="I123" s="41">
        <v>2500000</v>
      </c>
    </row>
    <row r="124" spans="1:9" ht="12" customHeight="1" x14ac:dyDescent="0.25">
      <c r="A124" s="270"/>
      <c r="B124" s="287" t="s">
        <v>609</v>
      </c>
      <c r="C124" s="274"/>
      <c r="D124" s="286"/>
      <c r="E124" s="41"/>
      <c r="F124" s="41">
        <v>0</v>
      </c>
      <c r="G124" s="30">
        <f t="shared" si="3"/>
        <v>200000</v>
      </c>
      <c r="H124" s="41">
        <v>200000</v>
      </c>
      <c r="I124" s="41"/>
    </row>
    <row r="125" spans="1:9" x14ac:dyDescent="0.25">
      <c r="A125" s="270" t="s">
        <v>151</v>
      </c>
      <c r="B125" s="274"/>
      <c r="C125" s="274"/>
      <c r="D125" s="286" t="s">
        <v>152</v>
      </c>
      <c r="E125" s="41">
        <v>0</v>
      </c>
      <c r="F125" s="41">
        <v>0</v>
      </c>
      <c r="G125" s="30">
        <f t="shared" si="3"/>
        <v>15000</v>
      </c>
      <c r="H125" s="41">
        <v>15000</v>
      </c>
      <c r="I125" s="41">
        <v>75000</v>
      </c>
    </row>
    <row r="126" spans="1:9" x14ac:dyDescent="0.25">
      <c r="A126" s="270" t="s">
        <v>153</v>
      </c>
      <c r="B126" s="274"/>
      <c r="C126" s="274"/>
      <c r="D126" s="286"/>
      <c r="E126" s="41"/>
      <c r="F126" s="41"/>
      <c r="G126" s="30">
        <f t="shared" si="3"/>
        <v>0</v>
      </c>
      <c r="H126" s="41"/>
      <c r="I126" s="41"/>
    </row>
    <row r="127" spans="1:9" x14ac:dyDescent="0.25">
      <c r="A127" s="270" t="s">
        <v>154</v>
      </c>
      <c r="B127" s="274"/>
      <c r="C127" s="274"/>
      <c r="D127" s="286" t="s">
        <v>155</v>
      </c>
      <c r="E127" s="41">
        <v>64900</v>
      </c>
      <c r="F127" s="41">
        <v>9950</v>
      </c>
      <c r="G127" s="30">
        <f t="shared" si="3"/>
        <v>160050</v>
      </c>
      <c r="H127" s="41">
        <v>170000</v>
      </c>
      <c r="I127" s="41">
        <v>110000</v>
      </c>
    </row>
    <row r="128" spans="1:9" x14ac:dyDescent="0.25">
      <c r="A128" s="270" t="s">
        <v>610</v>
      </c>
      <c r="B128" s="274"/>
      <c r="C128" s="285"/>
      <c r="D128" s="286" t="s">
        <v>324</v>
      </c>
      <c r="E128" s="41">
        <v>6490000</v>
      </c>
      <c r="F128" s="41">
        <v>0</v>
      </c>
      <c r="G128" s="30">
        <f t="shared" si="3"/>
        <v>0</v>
      </c>
      <c r="H128" s="41"/>
      <c r="I128" s="41"/>
    </row>
    <row r="129" spans="1:9" x14ac:dyDescent="0.25">
      <c r="A129" s="270" t="s">
        <v>156</v>
      </c>
      <c r="B129" s="274"/>
      <c r="C129" s="285"/>
      <c r="D129" s="286" t="s">
        <v>157</v>
      </c>
      <c r="E129" s="41">
        <v>0</v>
      </c>
      <c r="F129" s="41">
        <v>0</v>
      </c>
      <c r="G129" s="30">
        <f t="shared" si="3"/>
        <v>1500000</v>
      </c>
      <c r="H129" s="41">
        <v>1500000</v>
      </c>
      <c r="I129" s="41"/>
    </row>
    <row r="130" spans="1:9" x14ac:dyDescent="0.25">
      <c r="A130" s="270"/>
      <c r="B130" s="274" t="s">
        <v>611</v>
      </c>
      <c r="C130" s="285"/>
      <c r="D130" s="286"/>
      <c r="E130" s="41">
        <v>0</v>
      </c>
      <c r="F130" s="41"/>
      <c r="G130" s="30">
        <f t="shared" si="3"/>
        <v>0</v>
      </c>
      <c r="H130" s="41"/>
      <c r="I130" s="41"/>
    </row>
    <row r="131" spans="1:9" x14ac:dyDescent="0.25">
      <c r="A131" s="270"/>
      <c r="B131" s="274" t="s">
        <v>612</v>
      </c>
      <c r="C131" s="285"/>
      <c r="D131" s="286"/>
      <c r="E131" s="41">
        <v>1597000</v>
      </c>
      <c r="F131" s="41"/>
      <c r="G131" s="30">
        <f t="shared" si="3"/>
        <v>0</v>
      </c>
      <c r="H131" s="41"/>
      <c r="I131" s="41"/>
    </row>
    <row r="132" spans="1:9" ht="12.6" customHeight="1" x14ac:dyDescent="0.25">
      <c r="A132" s="270"/>
      <c r="B132" s="274" t="s">
        <v>613</v>
      </c>
      <c r="C132" s="285"/>
      <c r="D132" s="286"/>
      <c r="E132" s="41">
        <v>0</v>
      </c>
      <c r="F132" s="41"/>
      <c r="G132" s="30">
        <f t="shared" si="3"/>
        <v>0</v>
      </c>
      <c r="H132" s="41"/>
      <c r="I132" s="41"/>
    </row>
    <row r="133" spans="1:9" ht="11.45" customHeight="1" x14ac:dyDescent="0.25">
      <c r="A133" s="270" t="s">
        <v>158</v>
      </c>
      <c r="B133" s="274"/>
      <c r="C133" s="285"/>
      <c r="D133" s="286" t="s">
        <v>159</v>
      </c>
      <c r="E133" s="41">
        <v>29950</v>
      </c>
      <c r="F133" s="41">
        <v>0</v>
      </c>
      <c r="G133" s="30">
        <f t="shared" si="3"/>
        <v>200000</v>
      </c>
      <c r="H133" s="41">
        <v>200000</v>
      </c>
      <c r="I133" s="41">
        <v>80000</v>
      </c>
    </row>
    <row r="134" spans="1:9" ht="12.95" customHeight="1" x14ac:dyDescent="0.25">
      <c r="A134" s="270" t="s">
        <v>160</v>
      </c>
      <c r="B134" s="274"/>
      <c r="C134" s="285"/>
      <c r="D134" s="286" t="s">
        <v>161</v>
      </c>
      <c r="E134" s="41">
        <v>0</v>
      </c>
      <c r="F134" s="41">
        <v>0</v>
      </c>
      <c r="G134" s="30">
        <f t="shared" si="3"/>
        <v>180000</v>
      </c>
      <c r="H134" s="41">
        <v>180000</v>
      </c>
      <c r="I134" s="41"/>
    </row>
    <row r="135" spans="1:9" ht="12.95" customHeight="1" thickBot="1" x14ac:dyDescent="0.3">
      <c r="A135" s="288" t="s">
        <v>162</v>
      </c>
      <c r="B135" s="289"/>
      <c r="C135" s="290"/>
      <c r="D135" s="291" t="s">
        <v>163</v>
      </c>
      <c r="E135" s="42">
        <v>0</v>
      </c>
      <c r="F135" s="42">
        <v>0</v>
      </c>
      <c r="G135" s="30">
        <f t="shared" si="3"/>
        <v>200000</v>
      </c>
      <c r="H135" s="42">
        <v>200000</v>
      </c>
      <c r="I135" s="42"/>
    </row>
    <row r="136" spans="1:9" ht="13.5" customHeight="1" thickBot="1" x14ac:dyDescent="0.3">
      <c r="A136" s="292" t="s">
        <v>164</v>
      </c>
      <c r="B136" s="293"/>
      <c r="C136" s="294"/>
      <c r="D136" s="295"/>
      <c r="E136" s="43">
        <f>SUM(E121:E135)</f>
        <v>8181850</v>
      </c>
      <c r="F136" s="43">
        <f>SUM(F121:F135)</f>
        <v>788834</v>
      </c>
      <c r="G136" s="43">
        <f>SUM(G121:G135)</f>
        <v>4176166</v>
      </c>
      <c r="H136" s="43">
        <f>SUM(H121:H135)</f>
        <v>4965000</v>
      </c>
      <c r="I136" s="43">
        <f>SUM(I121:I135)</f>
        <v>3265000</v>
      </c>
    </row>
    <row r="137" spans="1:9" ht="11.25" customHeight="1" thickBot="1" x14ac:dyDescent="0.3">
      <c r="A137" s="296" t="s">
        <v>165</v>
      </c>
      <c r="B137" s="297"/>
      <c r="C137" s="298"/>
      <c r="D137" s="299"/>
      <c r="E137" s="300">
        <f>E34+E119+E136</f>
        <v>39713777.329999998</v>
      </c>
      <c r="F137" s="300">
        <f>F34+F119+F136</f>
        <v>21140442.780000001</v>
      </c>
      <c r="G137" s="300">
        <f>G34+G119+G136</f>
        <v>58307316.699999996</v>
      </c>
      <c r="H137" s="300">
        <f>H34+H119+H136</f>
        <v>79447759.480000004</v>
      </c>
      <c r="I137" s="300">
        <f>I34+I119+I136</f>
        <v>56180615.680000007</v>
      </c>
    </row>
    <row r="138" spans="1:9" ht="12.75" customHeight="1" x14ac:dyDescent="0.25">
      <c r="A138" s="259"/>
      <c r="B138" s="259"/>
      <c r="C138" s="259"/>
      <c r="D138" s="262"/>
      <c r="E138" s="262"/>
      <c r="F138" s="262"/>
      <c r="G138" s="262"/>
      <c r="H138" s="262"/>
      <c r="I138" s="262"/>
    </row>
    <row r="139" spans="1:9" x14ac:dyDescent="0.25">
      <c r="A139" s="301" t="s">
        <v>166</v>
      </c>
      <c r="B139" s="301"/>
      <c r="C139" s="301"/>
      <c r="D139" s="301" t="s">
        <v>167</v>
      </c>
      <c r="E139" s="301"/>
      <c r="F139" s="262"/>
      <c r="G139" s="661" t="s">
        <v>1</v>
      </c>
      <c r="H139" s="661"/>
      <c r="I139" s="259"/>
    </row>
    <row r="140" spans="1:9" ht="5.25" customHeight="1" x14ac:dyDescent="0.25">
      <c r="A140" s="259"/>
      <c r="B140" s="259"/>
      <c r="C140" s="259"/>
      <c r="D140" s="262"/>
      <c r="E140" s="262"/>
      <c r="F140" s="262"/>
      <c r="G140" s="262"/>
      <c r="H140" s="262"/>
      <c r="I140" s="262"/>
    </row>
    <row r="141" spans="1:9" x14ac:dyDescent="0.25">
      <c r="A141" s="262"/>
      <c r="B141" s="262"/>
      <c r="C141" s="262"/>
      <c r="D141" s="264"/>
      <c r="E141" s="264"/>
      <c r="F141" s="264"/>
      <c r="G141" s="264"/>
      <c r="H141" s="265"/>
      <c r="I141" s="259"/>
    </row>
    <row r="142" spans="1:9" x14ac:dyDescent="0.25">
      <c r="A142" s="663" t="s">
        <v>168</v>
      </c>
      <c r="B142" s="663"/>
      <c r="C142" s="663"/>
      <c r="D142" s="662" t="s">
        <v>169</v>
      </c>
      <c r="E142" s="662"/>
      <c r="F142" s="662"/>
      <c r="G142" s="264"/>
      <c r="H142" s="663" t="s">
        <v>168</v>
      </c>
      <c r="I142" s="663"/>
    </row>
    <row r="143" spans="1:9" ht="12.75" customHeight="1" x14ac:dyDescent="0.25">
      <c r="A143" s="679" t="s">
        <v>170</v>
      </c>
      <c r="B143" s="679"/>
      <c r="C143" s="679"/>
      <c r="D143" s="680" t="s">
        <v>171</v>
      </c>
      <c r="E143" s="680"/>
      <c r="F143" s="680"/>
      <c r="G143" s="262"/>
      <c r="H143" s="679" t="s">
        <v>170</v>
      </c>
      <c r="I143" s="679"/>
    </row>
    <row r="144" spans="1:9" x14ac:dyDescent="0.25">
      <c r="A144" s="302"/>
      <c r="B144" s="302"/>
      <c r="C144" s="302"/>
      <c r="D144" s="303"/>
      <c r="E144" s="303"/>
      <c r="F144" s="303"/>
      <c r="G144" s="262"/>
      <c r="H144" s="302"/>
      <c r="I144" s="302"/>
    </row>
    <row r="145" spans="1:9" x14ac:dyDescent="0.25">
      <c r="A145" s="302"/>
      <c r="B145" s="302"/>
      <c r="C145" s="302"/>
      <c r="D145" s="303"/>
      <c r="E145" s="303"/>
      <c r="F145" s="303"/>
      <c r="G145" s="262"/>
      <c r="H145" s="302"/>
      <c r="I145" s="302"/>
    </row>
    <row r="146" spans="1:9" x14ac:dyDescent="0.25">
      <c r="A146" s="302"/>
      <c r="B146" s="302"/>
      <c r="C146" s="302"/>
      <c r="D146" s="303"/>
      <c r="E146" s="303"/>
      <c r="F146" s="303"/>
      <c r="G146" s="262"/>
      <c r="H146" s="302"/>
      <c r="I146" s="302"/>
    </row>
    <row r="147" spans="1:9" x14ac:dyDescent="0.25">
      <c r="A147" s="302"/>
      <c r="B147" s="302"/>
      <c r="C147" s="302"/>
      <c r="D147" s="303"/>
      <c r="E147" s="303"/>
      <c r="F147" s="303"/>
      <c r="G147" s="262"/>
      <c r="H147" s="302"/>
      <c r="I147" s="302"/>
    </row>
    <row r="148" spans="1:9" ht="9.6" customHeight="1" x14ac:dyDescent="0.25">
      <c r="A148" s="302"/>
      <c r="B148" s="302"/>
      <c r="C148" s="302"/>
      <c r="D148" s="303"/>
      <c r="E148" s="303"/>
      <c r="F148" s="303"/>
      <c r="G148" s="262"/>
      <c r="H148" s="302"/>
      <c r="I148" s="302"/>
    </row>
    <row r="149" spans="1:9" ht="11.45" customHeight="1" x14ac:dyDescent="0.25">
      <c r="A149" s="302"/>
      <c r="B149" s="302"/>
      <c r="C149" s="302"/>
      <c r="D149" s="303"/>
      <c r="E149" s="303"/>
      <c r="F149" s="303"/>
      <c r="G149" s="262"/>
      <c r="H149" s="302"/>
      <c r="I149" s="302"/>
    </row>
    <row r="150" spans="1:9" ht="11.45" customHeight="1" x14ac:dyDescent="0.25">
      <c r="A150" s="302"/>
      <c r="B150" s="302"/>
      <c r="C150" s="302"/>
      <c r="D150" s="303"/>
      <c r="E150" s="303"/>
      <c r="F150" s="303"/>
      <c r="G150" s="262"/>
      <c r="H150" s="302"/>
      <c r="I150" s="302"/>
    </row>
    <row r="151" spans="1:9" ht="11.45" customHeight="1" x14ac:dyDescent="0.25">
      <c r="A151" s="302"/>
      <c r="B151" s="302"/>
      <c r="C151" s="302"/>
      <c r="D151" s="303"/>
      <c r="E151" s="303"/>
      <c r="F151" s="303"/>
      <c r="G151" s="262"/>
      <c r="H151" s="302"/>
      <c r="I151" s="302"/>
    </row>
    <row r="152" spans="1:9" x14ac:dyDescent="0.25">
      <c r="A152" s="302"/>
      <c r="B152" s="302"/>
      <c r="C152" s="302"/>
      <c r="D152" s="303"/>
      <c r="E152" s="303"/>
      <c r="F152" s="303"/>
      <c r="G152" s="262"/>
      <c r="H152" s="302"/>
      <c r="I152" s="302"/>
    </row>
    <row r="153" spans="1:9" x14ac:dyDescent="0.25">
      <c r="A153" s="302"/>
      <c r="B153" s="302"/>
      <c r="C153" s="302"/>
      <c r="D153" s="303"/>
      <c r="E153" s="303"/>
      <c r="F153" s="303"/>
      <c r="G153" s="262"/>
      <c r="H153" s="302"/>
      <c r="I153" s="302"/>
    </row>
    <row r="154" spans="1:9" x14ac:dyDescent="0.25">
      <c r="A154" s="304" t="s">
        <v>597</v>
      </c>
      <c r="B154" s="304"/>
      <c r="C154" s="304"/>
      <c r="D154" s="259"/>
      <c r="E154" s="259"/>
      <c r="F154" s="259"/>
      <c r="G154" s="259"/>
      <c r="H154" s="259"/>
      <c r="I154" s="259"/>
    </row>
    <row r="155" spans="1:9" ht="18" customHeight="1" x14ac:dyDescent="0.25">
      <c r="A155" s="664" t="s">
        <v>8</v>
      </c>
      <c r="B155" s="664"/>
      <c r="C155" s="664"/>
      <c r="D155" s="664"/>
      <c r="E155" s="664"/>
      <c r="F155" s="664"/>
      <c r="G155" s="664"/>
      <c r="H155" s="664"/>
      <c r="I155" s="664"/>
    </row>
    <row r="156" spans="1:9" ht="15" x14ac:dyDescent="0.25">
      <c r="A156" s="664" t="s">
        <v>9</v>
      </c>
      <c r="B156" s="664"/>
      <c r="C156" s="664"/>
      <c r="D156" s="664"/>
      <c r="E156" s="664"/>
      <c r="F156" s="664"/>
      <c r="G156" s="664"/>
      <c r="H156" s="664"/>
      <c r="I156" s="664"/>
    </row>
    <row r="157" spans="1:9" ht="15" x14ac:dyDescent="0.25">
      <c r="A157" s="305"/>
      <c r="B157" s="305"/>
      <c r="C157" s="305"/>
      <c r="D157" s="305"/>
      <c r="E157" s="305"/>
      <c r="F157" s="305"/>
      <c r="G157" s="305"/>
      <c r="H157" s="305"/>
      <c r="I157" s="305"/>
    </row>
    <row r="158" spans="1:9" ht="15" x14ac:dyDescent="0.25">
      <c r="A158" s="306" t="s">
        <v>172</v>
      </c>
      <c r="B158" s="306"/>
      <c r="C158" s="306"/>
      <c r="D158" s="307"/>
      <c r="E158" s="259"/>
      <c r="F158" s="259"/>
      <c r="G158" s="259"/>
      <c r="H158" s="259"/>
      <c r="I158" s="259"/>
    </row>
    <row r="159" spans="1:9" x14ac:dyDescent="0.25">
      <c r="A159" s="665" t="s">
        <v>13</v>
      </c>
      <c r="B159" s="666"/>
      <c r="C159" s="667"/>
      <c r="D159" s="226" t="s">
        <v>14</v>
      </c>
      <c r="E159" s="227" t="s">
        <v>15</v>
      </c>
      <c r="F159" s="671" t="s">
        <v>581</v>
      </c>
      <c r="G159" s="672"/>
      <c r="H159" s="673"/>
      <c r="I159" s="228" t="s">
        <v>16</v>
      </c>
    </row>
    <row r="160" spans="1:9" x14ac:dyDescent="0.25">
      <c r="A160" s="668"/>
      <c r="B160" s="669"/>
      <c r="C160" s="670"/>
      <c r="D160" s="229" t="s">
        <v>17</v>
      </c>
      <c r="E160" s="230">
        <v>2019</v>
      </c>
      <c r="F160" s="231" t="s">
        <v>18</v>
      </c>
      <c r="G160" s="231" t="s">
        <v>19</v>
      </c>
      <c r="H160" s="674" t="s">
        <v>20</v>
      </c>
      <c r="I160" s="232">
        <v>2021</v>
      </c>
    </row>
    <row r="161" spans="1:9" x14ac:dyDescent="0.25">
      <c r="A161" s="668"/>
      <c r="B161" s="669"/>
      <c r="C161" s="670"/>
      <c r="D161" s="233"/>
      <c r="E161" s="230" t="s">
        <v>21</v>
      </c>
      <c r="F161" s="229" t="s">
        <v>21</v>
      </c>
      <c r="G161" s="229" t="s">
        <v>22</v>
      </c>
      <c r="H161" s="675"/>
      <c r="I161" s="232" t="s">
        <v>23</v>
      </c>
    </row>
    <row r="162" spans="1:9" x14ac:dyDescent="0.25">
      <c r="A162" s="234" t="s">
        <v>24</v>
      </c>
      <c r="B162" s="235"/>
      <c r="C162" s="235"/>
      <c r="D162" s="236" t="s">
        <v>25</v>
      </c>
      <c r="E162" s="235" t="s">
        <v>26</v>
      </c>
      <c r="F162" s="236" t="s">
        <v>27</v>
      </c>
      <c r="G162" s="236" t="s">
        <v>28</v>
      </c>
      <c r="H162" s="236" t="s">
        <v>29</v>
      </c>
      <c r="I162" s="237" t="s">
        <v>30</v>
      </c>
    </row>
    <row r="163" spans="1:9" x14ac:dyDescent="0.25">
      <c r="A163" s="268" t="s">
        <v>31</v>
      </c>
      <c r="B163" s="265"/>
      <c r="C163" s="265"/>
      <c r="D163" s="308"/>
      <c r="E163" s="309"/>
      <c r="F163" s="310"/>
      <c r="G163" s="309"/>
      <c r="H163" s="308"/>
      <c r="I163" s="311"/>
    </row>
    <row r="164" spans="1:9" x14ac:dyDescent="0.25">
      <c r="A164" s="268" t="s">
        <v>32</v>
      </c>
      <c r="B164" s="265"/>
      <c r="C164" s="265"/>
      <c r="D164" s="312"/>
      <c r="E164" s="312"/>
      <c r="F164" s="313"/>
      <c r="G164" s="312"/>
      <c r="H164" s="312"/>
      <c r="I164" s="314"/>
    </row>
    <row r="165" spans="1:9" x14ac:dyDescent="0.25">
      <c r="A165" s="270" t="s">
        <v>173</v>
      </c>
      <c r="B165" s="274"/>
      <c r="C165" s="274"/>
      <c r="D165" s="286" t="s">
        <v>34</v>
      </c>
      <c r="E165" s="30">
        <v>12133974.060000001</v>
      </c>
      <c r="F165" s="30">
        <v>6246354.1600000001</v>
      </c>
      <c r="G165" s="30">
        <f t="shared" ref="G165:G185" si="4">H165-F165</f>
        <v>6887145.8399999999</v>
      </c>
      <c r="H165" s="51">
        <v>13133500</v>
      </c>
      <c r="I165" s="52">
        <v>13413000</v>
      </c>
    </row>
    <row r="166" spans="1:9" x14ac:dyDescent="0.25">
      <c r="A166" s="270" t="s">
        <v>174</v>
      </c>
      <c r="B166" s="274"/>
      <c r="C166" s="274"/>
      <c r="D166" s="286" t="s">
        <v>36</v>
      </c>
      <c r="E166" s="30">
        <v>397454.46</v>
      </c>
      <c r="F166" s="30">
        <v>216091.01</v>
      </c>
      <c r="G166" s="30">
        <f t="shared" si="4"/>
        <v>239908.99</v>
      </c>
      <c r="H166" s="53">
        <v>456000</v>
      </c>
      <c r="I166" s="54">
        <v>456000</v>
      </c>
    </row>
    <row r="167" spans="1:9" x14ac:dyDescent="0.25">
      <c r="A167" s="270" t="s">
        <v>175</v>
      </c>
      <c r="B167" s="274"/>
      <c r="C167" s="274"/>
      <c r="D167" s="286" t="s">
        <v>38</v>
      </c>
      <c r="E167" s="30">
        <v>1030050</v>
      </c>
      <c r="F167" s="30">
        <v>504900</v>
      </c>
      <c r="G167" s="30">
        <f t="shared" si="4"/>
        <v>558900</v>
      </c>
      <c r="H167" s="53">
        <v>1063800</v>
      </c>
      <c r="I167" s="54">
        <v>1063800</v>
      </c>
    </row>
    <row r="168" spans="1:9" x14ac:dyDescent="0.25">
      <c r="A168" s="270" t="s">
        <v>176</v>
      </c>
      <c r="B168" s="274"/>
      <c r="C168" s="274"/>
      <c r="D168" s="286" t="s">
        <v>177</v>
      </c>
      <c r="E168" s="30">
        <v>938250</v>
      </c>
      <c r="F168" s="30">
        <v>459000</v>
      </c>
      <c r="G168" s="30">
        <f t="shared" si="4"/>
        <v>513000</v>
      </c>
      <c r="H168" s="53">
        <v>972000</v>
      </c>
      <c r="I168" s="54">
        <v>972000</v>
      </c>
    </row>
    <row r="169" spans="1:9" x14ac:dyDescent="0.25">
      <c r="A169" s="270" t="s">
        <v>39</v>
      </c>
      <c r="B169" s="274"/>
      <c r="C169" s="274"/>
      <c r="D169" s="286" t="s">
        <v>40</v>
      </c>
      <c r="E169" s="30">
        <v>102000</v>
      </c>
      <c r="F169" s="30">
        <v>102000</v>
      </c>
      <c r="G169" s="30">
        <f t="shared" si="4"/>
        <v>12000</v>
      </c>
      <c r="H169" s="53">
        <v>114000</v>
      </c>
      <c r="I169" s="54">
        <v>114000</v>
      </c>
    </row>
    <row r="170" spans="1:9" x14ac:dyDescent="0.25">
      <c r="A170" s="270" t="s">
        <v>41</v>
      </c>
      <c r="B170" s="274"/>
      <c r="C170" s="274"/>
      <c r="D170" s="286" t="s">
        <v>42</v>
      </c>
      <c r="E170" s="30">
        <v>0</v>
      </c>
      <c r="F170" s="30">
        <v>0</v>
      </c>
      <c r="G170" s="30">
        <f t="shared" si="4"/>
        <v>0</v>
      </c>
      <c r="H170" s="53">
        <v>0</v>
      </c>
      <c r="I170" s="54"/>
    </row>
    <row r="171" spans="1:9" x14ac:dyDescent="0.25">
      <c r="A171" s="245" t="s">
        <v>334</v>
      </c>
      <c r="B171" s="246"/>
      <c r="C171" s="246"/>
      <c r="D171" s="247" t="s">
        <v>335</v>
      </c>
      <c r="E171" s="8">
        <v>0</v>
      </c>
      <c r="F171" s="8">
        <v>49500</v>
      </c>
      <c r="G171" s="30">
        <f t="shared" si="4"/>
        <v>16000</v>
      </c>
      <c r="H171" s="9">
        <v>65500</v>
      </c>
      <c r="I171" s="9"/>
    </row>
    <row r="172" spans="1:9" x14ac:dyDescent="0.25">
      <c r="A172" s="270" t="s">
        <v>43</v>
      </c>
      <c r="B172" s="274"/>
      <c r="C172" s="274"/>
      <c r="D172" s="286" t="s">
        <v>44</v>
      </c>
      <c r="E172" s="30">
        <v>1043871</v>
      </c>
      <c r="F172" s="30">
        <v>0</v>
      </c>
      <c r="G172" s="30">
        <f t="shared" si="4"/>
        <v>1095300</v>
      </c>
      <c r="H172" s="53">
        <v>1095300</v>
      </c>
      <c r="I172" s="54">
        <v>1118000</v>
      </c>
    </row>
    <row r="173" spans="1:9" x14ac:dyDescent="0.25">
      <c r="A173" s="270" t="s">
        <v>45</v>
      </c>
      <c r="B173" s="274"/>
      <c r="C173" s="274"/>
      <c r="D173" s="286" t="s">
        <v>46</v>
      </c>
      <c r="E173" s="30">
        <v>966295</v>
      </c>
      <c r="F173" s="30">
        <v>978873</v>
      </c>
      <c r="G173" s="30">
        <f t="shared" si="4"/>
        <v>116427</v>
      </c>
      <c r="H173" s="53">
        <v>1095300</v>
      </c>
      <c r="I173" s="54">
        <v>1118000</v>
      </c>
    </row>
    <row r="174" spans="1:9" x14ac:dyDescent="0.25">
      <c r="A174" s="270" t="s">
        <v>47</v>
      </c>
      <c r="B174" s="274"/>
      <c r="C174" s="274"/>
      <c r="D174" s="286" t="s">
        <v>48</v>
      </c>
      <c r="E174" s="30">
        <v>85000</v>
      </c>
      <c r="F174" s="30">
        <v>0</v>
      </c>
      <c r="G174" s="30">
        <f t="shared" si="4"/>
        <v>95000</v>
      </c>
      <c r="H174" s="53">
        <v>95000</v>
      </c>
      <c r="I174" s="54">
        <v>95000</v>
      </c>
    </row>
    <row r="175" spans="1:9" x14ac:dyDescent="0.25">
      <c r="A175" s="270" t="s">
        <v>49</v>
      </c>
      <c r="B175" s="274"/>
      <c r="C175" s="274"/>
      <c r="D175" s="286" t="s">
        <v>50</v>
      </c>
      <c r="E175" s="30">
        <v>1389728.04</v>
      </c>
      <c r="F175" s="30">
        <v>742190.52</v>
      </c>
      <c r="G175" s="30">
        <f t="shared" si="4"/>
        <v>834409.48</v>
      </c>
      <c r="H175" s="53">
        <v>1576600</v>
      </c>
      <c r="I175" s="54">
        <v>1610000</v>
      </c>
    </row>
    <row r="176" spans="1:9" x14ac:dyDescent="0.25">
      <c r="A176" s="270" t="s">
        <v>51</v>
      </c>
      <c r="B176" s="274"/>
      <c r="C176" s="274"/>
      <c r="D176" s="286" t="s">
        <v>52</v>
      </c>
      <c r="E176" s="30">
        <v>231621.34</v>
      </c>
      <c r="F176" s="30">
        <v>123207.61</v>
      </c>
      <c r="G176" s="30">
        <f t="shared" si="4"/>
        <v>140392.39000000001</v>
      </c>
      <c r="H176" s="53">
        <v>263600</v>
      </c>
      <c r="I176" s="54">
        <v>269000</v>
      </c>
    </row>
    <row r="177" spans="1:9" x14ac:dyDescent="0.25">
      <c r="A177" s="270" t="s">
        <v>53</v>
      </c>
      <c r="B177" s="274"/>
      <c r="C177" s="274"/>
      <c r="D177" s="286" t="s">
        <v>54</v>
      </c>
      <c r="E177" s="30">
        <v>90098.62</v>
      </c>
      <c r="F177" s="30">
        <v>72043.62</v>
      </c>
      <c r="G177" s="30">
        <f t="shared" si="4"/>
        <v>84956.38</v>
      </c>
      <c r="H177" s="53">
        <v>157000</v>
      </c>
      <c r="I177" s="54">
        <v>208000</v>
      </c>
    </row>
    <row r="178" spans="1:9" x14ac:dyDescent="0.25">
      <c r="A178" s="270" t="s">
        <v>55</v>
      </c>
      <c r="B178" s="274"/>
      <c r="C178" s="274"/>
      <c r="D178" s="286"/>
      <c r="E178" s="30"/>
      <c r="F178" s="30"/>
      <c r="G178" s="30">
        <f t="shared" si="4"/>
        <v>0</v>
      </c>
      <c r="H178" s="53"/>
      <c r="I178" s="54"/>
    </row>
    <row r="179" spans="1:9" x14ac:dyDescent="0.25">
      <c r="A179" s="270" t="s">
        <v>178</v>
      </c>
      <c r="B179" s="274"/>
      <c r="C179" s="274"/>
      <c r="D179" s="286" t="s">
        <v>57</v>
      </c>
      <c r="E179" s="30">
        <v>19484.79</v>
      </c>
      <c r="F179" s="30">
        <v>10099.61</v>
      </c>
      <c r="G179" s="30">
        <f t="shared" si="4"/>
        <v>121695.39</v>
      </c>
      <c r="H179" s="53">
        <v>131795</v>
      </c>
      <c r="I179" s="54">
        <v>135000</v>
      </c>
    </row>
    <row r="180" spans="1:9" x14ac:dyDescent="0.25">
      <c r="A180" s="270" t="s">
        <v>58</v>
      </c>
      <c r="B180" s="274"/>
      <c r="C180" s="274"/>
      <c r="D180" s="286" t="s">
        <v>59</v>
      </c>
      <c r="E180" s="30">
        <v>616615.39</v>
      </c>
      <c r="F180" s="30">
        <v>175611.26</v>
      </c>
      <c r="G180" s="30">
        <f t="shared" si="4"/>
        <v>1524388.74</v>
      </c>
      <c r="H180" s="53">
        <v>1700000</v>
      </c>
      <c r="I180" s="54">
        <v>1200000</v>
      </c>
    </row>
    <row r="181" spans="1:9" x14ac:dyDescent="0.25">
      <c r="A181" s="270" t="s">
        <v>60</v>
      </c>
      <c r="B181" s="274"/>
      <c r="C181" s="274"/>
      <c r="D181" s="286" t="s">
        <v>61</v>
      </c>
      <c r="E181" s="30">
        <v>85000</v>
      </c>
      <c r="F181" s="55">
        <v>0</v>
      </c>
      <c r="G181" s="30">
        <f t="shared" si="4"/>
        <v>95000</v>
      </c>
      <c r="H181" s="53">
        <v>95000</v>
      </c>
      <c r="I181" s="54">
        <v>95000</v>
      </c>
    </row>
    <row r="182" spans="1:9" x14ac:dyDescent="0.25">
      <c r="A182" s="245" t="s">
        <v>179</v>
      </c>
      <c r="B182" s="246"/>
      <c r="C182" s="246"/>
      <c r="D182" s="286" t="s">
        <v>63</v>
      </c>
      <c r="E182" s="30">
        <v>0</v>
      </c>
      <c r="F182" s="55">
        <v>0</v>
      </c>
      <c r="G182" s="30">
        <f t="shared" si="4"/>
        <v>0</v>
      </c>
      <c r="H182" s="53">
        <v>0</v>
      </c>
      <c r="I182" s="54"/>
    </row>
    <row r="183" spans="1:9" ht="11.25" customHeight="1" x14ac:dyDescent="0.25">
      <c r="A183" s="245" t="s">
        <v>180</v>
      </c>
      <c r="B183" s="246"/>
      <c r="C183" s="246"/>
      <c r="D183" s="286" t="s">
        <v>65</v>
      </c>
      <c r="E183" s="30">
        <v>0</v>
      </c>
      <c r="F183" s="55">
        <v>0</v>
      </c>
      <c r="G183" s="30">
        <f t="shared" si="4"/>
        <v>0</v>
      </c>
      <c r="H183" s="53">
        <v>0</v>
      </c>
      <c r="I183" s="54"/>
    </row>
    <row r="184" spans="1:9" x14ac:dyDescent="0.25">
      <c r="A184" s="245" t="s">
        <v>66</v>
      </c>
      <c r="B184" s="246"/>
      <c r="C184" s="246"/>
      <c r="D184" s="315" t="s">
        <v>67</v>
      </c>
      <c r="E184" s="56">
        <v>380000</v>
      </c>
      <c r="F184" s="56">
        <v>0</v>
      </c>
      <c r="G184" s="30">
        <f t="shared" si="4"/>
        <v>0</v>
      </c>
      <c r="H184" s="57">
        <v>0</v>
      </c>
      <c r="I184" s="58"/>
    </row>
    <row r="185" spans="1:9" ht="13.5" thickBot="1" x14ac:dyDescent="0.3">
      <c r="A185" s="245" t="s">
        <v>582</v>
      </c>
      <c r="B185" s="246"/>
      <c r="C185" s="246"/>
      <c r="D185" s="248" t="s">
        <v>583</v>
      </c>
      <c r="E185" s="11">
        <v>170000</v>
      </c>
      <c r="F185" s="11">
        <v>0</v>
      </c>
      <c r="G185" s="30">
        <f t="shared" si="4"/>
        <v>0</v>
      </c>
      <c r="H185" s="13">
        <v>0</v>
      </c>
      <c r="I185" s="13"/>
    </row>
    <row r="186" spans="1:9" ht="13.5" thickBot="1" x14ac:dyDescent="0.3">
      <c r="A186" s="279" t="s">
        <v>181</v>
      </c>
      <c r="B186" s="280"/>
      <c r="C186" s="281"/>
      <c r="D186" s="282"/>
      <c r="E186" s="59">
        <f>SUM(E165:E185)</f>
        <v>19679442.700000003</v>
      </c>
      <c r="F186" s="60">
        <f>SUM(F165:F185)</f>
        <v>9679870.7899999972</v>
      </c>
      <c r="G186" s="60">
        <f>SUM(G165:G185)</f>
        <v>12334524.210000003</v>
      </c>
      <c r="H186" s="59">
        <f>SUM(H165:H185)</f>
        <v>22014395</v>
      </c>
      <c r="I186" s="60">
        <f>SUM(I165:I185)</f>
        <v>21866800</v>
      </c>
    </row>
    <row r="187" spans="1:9" x14ac:dyDescent="0.25">
      <c r="A187" s="268" t="s">
        <v>69</v>
      </c>
      <c r="B187" s="265"/>
      <c r="C187" s="265"/>
      <c r="D187" s="284"/>
      <c r="E187" s="40"/>
      <c r="F187" s="40"/>
      <c r="G187" s="40"/>
      <c r="H187" s="316"/>
      <c r="I187" s="316"/>
    </row>
    <row r="188" spans="1:9" x14ac:dyDescent="0.25">
      <c r="A188" s="245" t="s">
        <v>70</v>
      </c>
      <c r="B188" s="274"/>
      <c r="C188" s="274"/>
      <c r="D188" s="286" t="s">
        <v>71</v>
      </c>
      <c r="E188" s="30">
        <v>726491</v>
      </c>
      <c r="F188" s="30">
        <v>304966.44</v>
      </c>
      <c r="G188" s="30">
        <f t="shared" ref="G188:G204" si="5">H188-F188</f>
        <v>1195033.56</v>
      </c>
      <c r="H188" s="30">
        <v>1500000</v>
      </c>
      <c r="I188" s="30">
        <v>1200000</v>
      </c>
    </row>
    <row r="189" spans="1:9" x14ac:dyDescent="0.25">
      <c r="A189" s="245" t="s">
        <v>72</v>
      </c>
      <c r="B189" s="274"/>
      <c r="C189" s="274"/>
      <c r="D189" s="286" t="s">
        <v>73</v>
      </c>
      <c r="E189" s="30">
        <v>844408</v>
      </c>
      <c r="F189" s="30">
        <v>378000</v>
      </c>
      <c r="G189" s="30">
        <f t="shared" si="5"/>
        <v>1122000</v>
      </c>
      <c r="H189" s="30">
        <v>1500000</v>
      </c>
      <c r="I189" s="30">
        <v>1700000</v>
      </c>
    </row>
    <row r="190" spans="1:9" x14ac:dyDescent="0.25">
      <c r="A190" s="245" t="s">
        <v>584</v>
      </c>
      <c r="B190" s="274"/>
      <c r="C190" s="274"/>
      <c r="D190" s="286" t="s">
        <v>74</v>
      </c>
      <c r="E190" s="30">
        <v>115653.98</v>
      </c>
      <c r="F190" s="30">
        <v>65414.85</v>
      </c>
      <c r="G190" s="30">
        <f t="shared" si="5"/>
        <v>134585.15</v>
      </c>
      <c r="H190" s="30">
        <v>200000</v>
      </c>
      <c r="I190" s="30">
        <v>200000</v>
      </c>
    </row>
    <row r="191" spans="1:9" x14ac:dyDescent="0.25">
      <c r="A191" s="270" t="s">
        <v>79</v>
      </c>
      <c r="B191" s="274"/>
      <c r="C191" s="274"/>
      <c r="D191" s="286" t="s">
        <v>80</v>
      </c>
      <c r="E191" s="30">
        <v>451253.63</v>
      </c>
      <c r="F191" s="30">
        <v>84000</v>
      </c>
      <c r="G191" s="30">
        <f t="shared" si="5"/>
        <v>616000</v>
      </c>
      <c r="H191" s="30">
        <v>700000</v>
      </c>
      <c r="I191" s="30">
        <v>1000000</v>
      </c>
    </row>
    <row r="192" spans="1:9" x14ac:dyDescent="0.25">
      <c r="A192" s="270" t="s">
        <v>81</v>
      </c>
      <c r="B192" s="274"/>
      <c r="C192" s="274"/>
      <c r="D192" s="286" t="s">
        <v>82</v>
      </c>
      <c r="E192" s="30">
        <v>106376.55</v>
      </c>
      <c r="F192" s="30">
        <v>19250.7</v>
      </c>
      <c r="G192" s="30">
        <f t="shared" si="5"/>
        <v>150399.29999999999</v>
      </c>
      <c r="H192" s="30">
        <v>169650</v>
      </c>
      <c r="I192" s="30">
        <v>200000</v>
      </c>
    </row>
    <row r="193" spans="1:9" x14ac:dyDescent="0.25">
      <c r="A193" s="270" t="s">
        <v>90</v>
      </c>
      <c r="B193" s="274"/>
      <c r="C193" s="274"/>
      <c r="D193" s="286" t="s">
        <v>91</v>
      </c>
      <c r="E193" s="62">
        <v>21588</v>
      </c>
      <c r="F193" s="62">
        <v>10893</v>
      </c>
      <c r="G193" s="30">
        <f t="shared" si="5"/>
        <v>19107</v>
      </c>
      <c r="H193" s="30">
        <v>30000</v>
      </c>
      <c r="I193" s="30">
        <v>40000</v>
      </c>
    </row>
    <row r="194" spans="1:9" x14ac:dyDescent="0.25">
      <c r="A194" s="270" t="s">
        <v>182</v>
      </c>
      <c r="B194" s="274"/>
      <c r="C194" s="274"/>
      <c r="D194" s="286"/>
      <c r="E194" s="62"/>
      <c r="F194" s="62"/>
      <c r="G194" s="30">
        <f t="shared" si="5"/>
        <v>0</v>
      </c>
      <c r="H194" s="30"/>
      <c r="I194" s="30"/>
    </row>
    <row r="195" spans="1:9" x14ac:dyDescent="0.25">
      <c r="A195" s="270" t="s">
        <v>183</v>
      </c>
      <c r="B195" s="274"/>
      <c r="C195" s="274"/>
      <c r="D195" s="286" t="s">
        <v>184</v>
      </c>
      <c r="E195" s="62">
        <v>0</v>
      </c>
      <c r="F195" s="62">
        <v>0</v>
      </c>
      <c r="G195" s="30">
        <f t="shared" si="5"/>
        <v>0</v>
      </c>
      <c r="H195" s="30">
        <v>0</v>
      </c>
      <c r="I195" s="30"/>
    </row>
    <row r="196" spans="1:9" x14ac:dyDescent="0.25">
      <c r="A196" s="270" t="s">
        <v>109</v>
      </c>
      <c r="B196" s="274"/>
      <c r="C196" s="274"/>
      <c r="D196" s="286" t="s">
        <v>110</v>
      </c>
      <c r="E196" s="63">
        <v>0</v>
      </c>
      <c r="F196" s="63">
        <v>0</v>
      </c>
      <c r="G196" s="30">
        <f t="shared" si="5"/>
        <v>60000</v>
      </c>
      <c r="H196" s="64">
        <v>60000</v>
      </c>
      <c r="I196" s="64">
        <v>60000</v>
      </c>
    </row>
    <row r="197" spans="1:9" x14ac:dyDescent="0.25">
      <c r="A197" s="270" t="s">
        <v>185</v>
      </c>
      <c r="B197" s="274"/>
      <c r="C197" s="274"/>
      <c r="D197" s="286"/>
      <c r="E197" s="63"/>
      <c r="F197" s="63"/>
      <c r="G197" s="30">
        <f t="shared" si="5"/>
        <v>0</v>
      </c>
      <c r="H197" s="64"/>
      <c r="I197" s="64"/>
    </row>
    <row r="198" spans="1:9" x14ac:dyDescent="0.25">
      <c r="A198" s="270" t="s">
        <v>186</v>
      </c>
      <c r="B198" s="274"/>
      <c r="C198" s="274"/>
      <c r="D198" s="286" t="s">
        <v>113</v>
      </c>
      <c r="E198" s="63">
        <v>42450</v>
      </c>
      <c r="F198" s="63">
        <v>9200</v>
      </c>
      <c r="G198" s="30">
        <f t="shared" si="5"/>
        <v>140800</v>
      </c>
      <c r="H198" s="64">
        <v>150000</v>
      </c>
      <c r="I198" s="64">
        <v>150000</v>
      </c>
    </row>
    <row r="199" spans="1:9" ht="12.75" customHeight="1" x14ac:dyDescent="0.25">
      <c r="A199" s="270" t="s">
        <v>116</v>
      </c>
      <c r="B199" s="274"/>
      <c r="C199" s="274"/>
      <c r="D199" s="286" t="s">
        <v>117</v>
      </c>
      <c r="E199" s="62">
        <v>37500</v>
      </c>
      <c r="F199" s="62">
        <v>0</v>
      </c>
      <c r="G199" s="30">
        <f t="shared" si="5"/>
        <v>500000</v>
      </c>
      <c r="H199" s="30">
        <v>500000</v>
      </c>
      <c r="I199" s="30">
        <v>500000</v>
      </c>
    </row>
    <row r="200" spans="1:9" x14ac:dyDescent="0.25">
      <c r="A200" s="270" t="s">
        <v>187</v>
      </c>
      <c r="B200" s="274"/>
      <c r="C200" s="274"/>
      <c r="D200" s="286" t="s">
        <v>188</v>
      </c>
      <c r="E200" s="62">
        <v>69816</v>
      </c>
      <c r="F200" s="62">
        <v>17413</v>
      </c>
      <c r="G200" s="30">
        <f t="shared" si="5"/>
        <v>82587</v>
      </c>
      <c r="H200" s="30">
        <v>100000</v>
      </c>
      <c r="I200" s="30">
        <v>100000</v>
      </c>
    </row>
    <row r="201" spans="1:9" x14ac:dyDescent="0.25">
      <c r="A201" s="270" t="s">
        <v>118</v>
      </c>
      <c r="B201" s="274"/>
      <c r="C201" s="274"/>
      <c r="D201" s="286" t="s">
        <v>119</v>
      </c>
      <c r="E201" s="62">
        <v>91650</v>
      </c>
      <c r="F201" s="62">
        <v>41067</v>
      </c>
      <c r="G201" s="30">
        <f t="shared" si="5"/>
        <v>208933</v>
      </c>
      <c r="H201" s="30">
        <v>250000</v>
      </c>
      <c r="I201" s="30">
        <v>250000</v>
      </c>
    </row>
    <row r="202" spans="1:9" x14ac:dyDescent="0.25">
      <c r="A202" s="270" t="s">
        <v>189</v>
      </c>
      <c r="B202" s="274"/>
      <c r="C202" s="274"/>
      <c r="D202" s="286"/>
      <c r="E202" s="62"/>
      <c r="F202" s="62"/>
      <c r="G202" s="30">
        <f t="shared" si="5"/>
        <v>0</v>
      </c>
      <c r="H202" s="30"/>
      <c r="I202" s="30"/>
    </row>
    <row r="203" spans="1:9" x14ac:dyDescent="0.25">
      <c r="A203" s="270" t="s">
        <v>190</v>
      </c>
      <c r="B203" s="274"/>
      <c r="C203" s="274"/>
      <c r="D203" s="286" t="s">
        <v>191</v>
      </c>
      <c r="E203" s="30">
        <v>180000</v>
      </c>
      <c r="F203" s="64">
        <v>245000</v>
      </c>
      <c r="G203" s="30">
        <f t="shared" si="5"/>
        <v>205000</v>
      </c>
      <c r="H203" s="30">
        <v>450000</v>
      </c>
      <c r="I203" s="30">
        <v>700000</v>
      </c>
    </row>
    <row r="204" spans="1:9" ht="15" customHeight="1" thickBot="1" x14ac:dyDescent="0.3">
      <c r="A204" s="270" t="s">
        <v>192</v>
      </c>
      <c r="B204" s="274"/>
      <c r="C204" s="285"/>
      <c r="D204" s="315" t="s">
        <v>142</v>
      </c>
      <c r="E204" s="34">
        <v>669950</v>
      </c>
      <c r="F204" s="34">
        <v>12200</v>
      </c>
      <c r="G204" s="30">
        <f t="shared" si="5"/>
        <v>1487800</v>
      </c>
      <c r="H204" s="56">
        <v>1500000</v>
      </c>
      <c r="I204" s="56">
        <v>1500000</v>
      </c>
    </row>
    <row r="205" spans="1:9" ht="13.5" thickBot="1" x14ac:dyDescent="0.3">
      <c r="A205" s="317" t="s">
        <v>193</v>
      </c>
      <c r="B205" s="318"/>
      <c r="C205" s="318"/>
      <c r="D205" s="319"/>
      <c r="E205" s="65">
        <f>SUM(E188:E204)</f>
        <v>3357137.1599999997</v>
      </c>
      <c r="F205" s="65">
        <f>SUM(F188:F204)</f>
        <v>1187404.9899999998</v>
      </c>
      <c r="G205" s="66">
        <f>SUM(G188:G204)</f>
        <v>5922245.0099999998</v>
      </c>
      <c r="H205" s="67">
        <f>SUM(H188:H204)</f>
        <v>7109650</v>
      </c>
      <c r="I205" s="65">
        <f>SUM(I188:I204)</f>
        <v>7600000</v>
      </c>
    </row>
    <row r="206" spans="1:9" ht="10.5" customHeight="1" x14ac:dyDescent="0.25">
      <c r="A206" s="268" t="s">
        <v>144</v>
      </c>
      <c r="B206" s="265"/>
      <c r="C206" s="265"/>
      <c r="D206" s="284"/>
      <c r="E206" s="320"/>
      <c r="F206" s="320"/>
      <c r="G206" s="320"/>
      <c r="H206" s="320"/>
      <c r="I206" s="320"/>
    </row>
    <row r="207" spans="1:9" ht="10.5" customHeight="1" x14ac:dyDescent="0.25">
      <c r="A207" s="270" t="s">
        <v>147</v>
      </c>
      <c r="B207" s="274"/>
      <c r="C207" s="274"/>
      <c r="D207" s="286" t="s">
        <v>148</v>
      </c>
      <c r="E207" s="87">
        <v>0</v>
      </c>
      <c r="F207" s="321"/>
      <c r="G207" s="30">
        <f t="shared" ref="G207:G212" si="6">H207-F207</f>
        <v>3000000</v>
      </c>
      <c r="H207" s="64">
        <v>3000000</v>
      </c>
      <c r="I207" s="64"/>
    </row>
    <row r="208" spans="1:9" ht="10.5" customHeight="1" x14ac:dyDescent="0.25">
      <c r="A208" s="245" t="s">
        <v>194</v>
      </c>
      <c r="B208" s="246"/>
      <c r="C208" s="246"/>
      <c r="D208" s="286" t="s">
        <v>152</v>
      </c>
      <c r="E208" s="64"/>
      <c r="F208" s="64"/>
      <c r="G208" s="30">
        <f t="shared" si="6"/>
        <v>0</v>
      </c>
      <c r="H208" s="64"/>
      <c r="I208" s="64">
        <v>500000</v>
      </c>
    </row>
    <row r="209" spans="1:9" ht="10.5" customHeight="1" x14ac:dyDescent="0.25">
      <c r="A209" s="245" t="s">
        <v>195</v>
      </c>
      <c r="B209" s="246"/>
      <c r="C209" s="246"/>
      <c r="D209" s="286"/>
      <c r="E209" s="64"/>
      <c r="F209" s="64"/>
      <c r="G209" s="30">
        <f t="shared" si="6"/>
        <v>0</v>
      </c>
      <c r="H209" s="64"/>
      <c r="I209" s="64"/>
    </row>
    <row r="210" spans="1:9" ht="10.5" customHeight="1" x14ac:dyDescent="0.25">
      <c r="A210" s="270" t="s">
        <v>196</v>
      </c>
      <c r="B210" s="274"/>
      <c r="C210" s="274"/>
      <c r="D210" s="286" t="s">
        <v>155</v>
      </c>
      <c r="E210" s="64">
        <v>44895</v>
      </c>
      <c r="F210" s="64">
        <v>0</v>
      </c>
      <c r="G210" s="30">
        <f t="shared" si="6"/>
        <v>45000</v>
      </c>
      <c r="H210" s="64">
        <v>45000</v>
      </c>
      <c r="I210" s="64"/>
    </row>
    <row r="211" spans="1:9" ht="10.5" customHeight="1" x14ac:dyDescent="0.25">
      <c r="A211" s="270" t="s">
        <v>197</v>
      </c>
      <c r="B211" s="274"/>
      <c r="C211" s="274"/>
      <c r="D211" s="286" t="s">
        <v>159</v>
      </c>
      <c r="E211" s="64">
        <v>0</v>
      </c>
      <c r="F211" s="64">
        <v>0</v>
      </c>
      <c r="G211" s="30">
        <f t="shared" si="6"/>
        <v>500000</v>
      </c>
      <c r="H211" s="64">
        <v>500000</v>
      </c>
      <c r="I211" s="64">
        <v>500000</v>
      </c>
    </row>
    <row r="212" spans="1:9" ht="10.5" customHeight="1" thickBot="1" x14ac:dyDescent="0.3">
      <c r="A212" s="270" t="s">
        <v>160</v>
      </c>
      <c r="B212" s="274"/>
      <c r="C212" s="285"/>
      <c r="D212" s="315" t="s">
        <v>161</v>
      </c>
      <c r="E212" s="56">
        <v>0</v>
      </c>
      <c r="F212" s="56">
        <v>0</v>
      </c>
      <c r="G212" s="30">
        <f t="shared" si="6"/>
        <v>500000</v>
      </c>
      <c r="H212" s="56">
        <v>500000</v>
      </c>
      <c r="I212" s="56">
        <v>500000</v>
      </c>
    </row>
    <row r="213" spans="1:9" ht="10.5" customHeight="1" thickBot="1" x14ac:dyDescent="0.3">
      <c r="A213" s="279" t="s">
        <v>164</v>
      </c>
      <c r="B213" s="280"/>
      <c r="C213" s="280"/>
      <c r="D213" s="322"/>
      <c r="E213" s="82">
        <f>SUM(E207:E212)</f>
        <v>44895</v>
      </c>
      <c r="F213" s="82">
        <f>SUM(F207:F212)</f>
        <v>0</v>
      </c>
      <c r="G213" s="82">
        <f>SUM(G207:G212)</f>
        <v>4045000</v>
      </c>
      <c r="H213" s="82">
        <f>SUM(H207:H212)</f>
        <v>4045000</v>
      </c>
      <c r="I213" s="82">
        <f>SUM(I207:I212)</f>
        <v>1500000</v>
      </c>
    </row>
    <row r="214" spans="1:9" ht="10.5" customHeight="1" thickBot="1" x14ac:dyDescent="0.3">
      <c r="A214" s="279" t="s">
        <v>198</v>
      </c>
      <c r="B214" s="280"/>
      <c r="C214" s="281"/>
      <c r="D214" s="323"/>
      <c r="E214" s="324">
        <f>E186+E205+E213</f>
        <v>23081474.860000003</v>
      </c>
      <c r="F214" s="324">
        <f>F186+F205+F213</f>
        <v>10867275.779999997</v>
      </c>
      <c r="G214" s="324">
        <f>G186+G205+G213</f>
        <v>22301769.220000003</v>
      </c>
      <c r="H214" s="324">
        <f>H186+H205+H213</f>
        <v>33169045</v>
      </c>
      <c r="I214" s="324">
        <f>I213+I205+I186</f>
        <v>30966800</v>
      </c>
    </row>
    <row r="215" spans="1:9" ht="10.5" customHeight="1" x14ac:dyDescent="0.25">
      <c r="A215" s="325"/>
      <c r="B215" s="325"/>
      <c r="C215" s="325"/>
      <c r="D215" s="326"/>
      <c r="E215" s="327"/>
      <c r="F215" s="327"/>
      <c r="G215" s="327"/>
      <c r="H215" s="327"/>
      <c r="I215" s="327"/>
    </row>
    <row r="216" spans="1:9" s="69" customFormat="1" ht="12.75" customHeight="1" x14ac:dyDescent="0.25">
      <c r="A216" s="301" t="s">
        <v>199</v>
      </c>
      <c r="B216" s="301"/>
      <c r="C216" s="301"/>
      <c r="D216" s="301" t="s">
        <v>167</v>
      </c>
      <c r="E216" s="301"/>
      <c r="F216" s="262"/>
      <c r="G216" s="661" t="s">
        <v>1</v>
      </c>
      <c r="H216" s="661"/>
      <c r="I216" s="259"/>
    </row>
    <row r="217" spans="1:9" s="69" customFormat="1" ht="12.75" customHeight="1" x14ac:dyDescent="0.25">
      <c r="A217" s="259"/>
      <c r="B217" s="259"/>
      <c r="C217" s="259"/>
      <c r="D217" s="262"/>
      <c r="E217" s="262"/>
      <c r="F217" s="262"/>
      <c r="G217" s="262"/>
      <c r="H217" s="262"/>
      <c r="I217" s="262"/>
    </row>
    <row r="218" spans="1:9" s="69" customFormat="1" ht="18.75" customHeight="1" x14ac:dyDescent="0.25">
      <c r="A218" s="259"/>
      <c r="B218" s="259"/>
      <c r="C218" s="259"/>
      <c r="D218" s="262"/>
      <c r="E218" s="262"/>
      <c r="F218" s="262"/>
      <c r="G218" s="262"/>
      <c r="H218" s="262"/>
      <c r="I218" s="262"/>
    </row>
    <row r="219" spans="1:9" s="69" customFormat="1" ht="18.75" customHeight="1" x14ac:dyDescent="0.25">
      <c r="A219" s="663" t="s">
        <v>200</v>
      </c>
      <c r="B219" s="663"/>
      <c r="C219" s="663"/>
      <c r="D219" s="662" t="s">
        <v>169</v>
      </c>
      <c r="E219" s="662"/>
      <c r="F219" s="662"/>
      <c r="G219" s="264"/>
      <c r="H219" s="663" t="s">
        <v>168</v>
      </c>
      <c r="I219" s="663"/>
    </row>
    <row r="220" spans="1:9" s="69" customFormat="1" ht="9.6" customHeight="1" x14ac:dyDescent="0.25">
      <c r="A220" s="679" t="s">
        <v>201</v>
      </c>
      <c r="B220" s="679"/>
      <c r="C220" s="679"/>
      <c r="D220" s="680" t="s">
        <v>171</v>
      </c>
      <c r="E220" s="680"/>
      <c r="F220" s="680"/>
      <c r="G220" s="262"/>
      <c r="H220" s="679" t="s">
        <v>170</v>
      </c>
      <c r="I220" s="679"/>
    </row>
    <row r="221" spans="1:9" x14ac:dyDescent="0.25">
      <c r="A221" s="328"/>
      <c r="B221" s="328"/>
      <c r="C221" s="328"/>
      <c r="D221" s="329"/>
      <c r="E221" s="68"/>
      <c r="F221" s="68"/>
      <c r="G221" s="68"/>
      <c r="H221" s="68"/>
      <c r="I221" s="68"/>
    </row>
    <row r="222" spans="1:9" ht="11.1" customHeight="1" x14ac:dyDescent="0.25">
      <c r="A222" s="328"/>
      <c r="B222" s="328"/>
      <c r="C222" s="328"/>
      <c r="D222" s="329"/>
      <c r="E222" s="68"/>
      <c r="F222" s="68"/>
      <c r="G222" s="68"/>
      <c r="H222" s="68"/>
      <c r="I222" s="68"/>
    </row>
    <row r="223" spans="1:9" ht="12" customHeight="1" x14ac:dyDescent="0.25">
      <c r="A223" s="328"/>
      <c r="B223" s="328"/>
      <c r="C223" s="328"/>
      <c r="D223" s="329"/>
      <c r="E223" s="68"/>
      <c r="F223" s="68"/>
      <c r="G223" s="68"/>
      <c r="H223" s="68"/>
      <c r="I223" s="68"/>
    </row>
    <row r="224" spans="1:9" x14ac:dyDescent="0.25">
      <c r="A224" s="328"/>
      <c r="B224" s="328"/>
      <c r="C224" s="328"/>
      <c r="D224" s="329"/>
      <c r="E224" s="68"/>
      <c r="F224" s="68"/>
      <c r="G224" s="68"/>
      <c r="H224" s="68"/>
      <c r="I224" s="68"/>
    </row>
    <row r="225" spans="1:9" x14ac:dyDescent="0.25">
      <c r="A225" s="328"/>
      <c r="B225" s="328"/>
      <c r="C225" s="328"/>
      <c r="D225" s="329"/>
      <c r="E225" s="68"/>
      <c r="F225" s="68"/>
      <c r="G225" s="68"/>
      <c r="H225" s="68"/>
      <c r="I225" s="68"/>
    </row>
    <row r="226" spans="1:9" x14ac:dyDescent="0.25">
      <c r="A226" s="328"/>
      <c r="B226" s="328"/>
      <c r="C226" s="328"/>
      <c r="D226" s="329"/>
      <c r="E226" s="68"/>
      <c r="F226" s="68"/>
      <c r="G226" s="68"/>
      <c r="H226" s="68"/>
      <c r="I226" s="68"/>
    </row>
    <row r="227" spans="1:9" ht="18" customHeight="1" x14ac:dyDescent="0.25">
      <c r="A227" s="328"/>
      <c r="B227" s="328"/>
      <c r="C227" s="328"/>
      <c r="D227" s="329"/>
      <c r="E227" s="68"/>
      <c r="F227" s="68"/>
      <c r="G227" s="68"/>
      <c r="H227" s="68"/>
      <c r="I227" s="68"/>
    </row>
    <row r="228" spans="1:9" x14ac:dyDescent="0.25">
      <c r="A228" s="328"/>
      <c r="B228" s="328"/>
      <c r="C228" s="328"/>
      <c r="D228" s="329"/>
      <c r="E228" s="68"/>
      <c r="F228" s="68"/>
      <c r="G228" s="68"/>
      <c r="H228" s="68"/>
      <c r="I228" s="68"/>
    </row>
    <row r="229" spans="1:9" x14ac:dyDescent="0.25">
      <c r="A229" s="328"/>
      <c r="B229" s="328"/>
      <c r="C229" s="328"/>
      <c r="D229" s="329"/>
      <c r="E229" s="68"/>
      <c r="F229" s="68"/>
      <c r="G229" s="68"/>
      <c r="H229" s="68"/>
      <c r="I229" s="68"/>
    </row>
    <row r="230" spans="1:9" x14ac:dyDescent="0.25">
      <c r="A230" s="328"/>
      <c r="B230" s="328"/>
      <c r="C230" s="328"/>
      <c r="D230" s="329"/>
      <c r="E230" s="68"/>
      <c r="F230" s="68"/>
      <c r="G230" s="68"/>
      <c r="H230" s="68"/>
      <c r="I230" s="68"/>
    </row>
    <row r="231" spans="1:9" x14ac:dyDescent="0.25">
      <c r="A231" s="328"/>
      <c r="B231" s="328"/>
      <c r="C231" s="328"/>
      <c r="D231" s="329"/>
      <c r="E231" s="68"/>
      <c r="F231" s="68"/>
      <c r="G231" s="68"/>
      <c r="H231" s="68"/>
      <c r="I231" s="68"/>
    </row>
    <row r="232" spans="1:9" x14ac:dyDescent="0.25">
      <c r="A232" s="304" t="s">
        <v>597</v>
      </c>
      <c r="B232" s="304"/>
      <c r="C232" s="304"/>
      <c r="D232" s="259"/>
      <c r="E232" s="259"/>
      <c r="F232" s="259"/>
      <c r="G232" s="259"/>
      <c r="H232" s="259"/>
      <c r="I232" s="259"/>
    </row>
    <row r="233" spans="1:9" x14ac:dyDescent="0.25">
      <c r="A233" s="259"/>
      <c r="B233" s="259"/>
      <c r="C233" s="259"/>
      <c r="D233" s="259"/>
      <c r="E233" s="259"/>
      <c r="F233" s="259"/>
      <c r="G233" s="259"/>
      <c r="H233" s="259"/>
      <c r="I233" s="259"/>
    </row>
    <row r="234" spans="1:9" ht="15" x14ac:dyDescent="0.25">
      <c r="A234" s="664" t="s">
        <v>8</v>
      </c>
      <c r="B234" s="664"/>
      <c r="C234" s="664"/>
      <c r="D234" s="664"/>
      <c r="E234" s="664"/>
      <c r="F234" s="664"/>
      <c r="G234" s="664"/>
      <c r="H234" s="664"/>
      <c r="I234" s="664"/>
    </row>
    <row r="235" spans="1:9" ht="15" x14ac:dyDescent="0.25">
      <c r="A235" s="664" t="s">
        <v>9</v>
      </c>
      <c r="B235" s="664"/>
      <c r="C235" s="664"/>
      <c r="D235" s="664"/>
      <c r="E235" s="664"/>
      <c r="F235" s="664"/>
      <c r="G235" s="664"/>
      <c r="H235" s="664"/>
      <c r="I235" s="664"/>
    </row>
    <row r="236" spans="1:9" x14ac:dyDescent="0.25">
      <c r="A236" s="265"/>
      <c r="B236" s="265"/>
      <c r="C236" s="265"/>
      <c r="D236" s="259"/>
      <c r="E236" s="259"/>
      <c r="F236" s="259"/>
      <c r="G236" s="259"/>
      <c r="H236" s="259"/>
      <c r="I236" s="259"/>
    </row>
    <row r="237" spans="1:9" ht="15" x14ac:dyDescent="0.25">
      <c r="A237" s="263" t="s">
        <v>202</v>
      </c>
      <c r="B237" s="263"/>
      <c r="C237" s="263"/>
      <c r="D237" s="262"/>
      <c r="E237" s="262"/>
      <c r="F237" s="262"/>
      <c r="G237" s="262"/>
      <c r="H237" s="262"/>
      <c r="I237" s="262"/>
    </row>
    <row r="238" spans="1:9" x14ac:dyDescent="0.25">
      <c r="A238" s="665" t="s">
        <v>13</v>
      </c>
      <c r="B238" s="666"/>
      <c r="C238" s="667"/>
      <c r="D238" s="226" t="s">
        <v>14</v>
      </c>
      <c r="E238" s="227" t="s">
        <v>15</v>
      </c>
      <c r="F238" s="671" t="s">
        <v>581</v>
      </c>
      <c r="G238" s="672"/>
      <c r="H238" s="673"/>
      <c r="I238" s="228" t="s">
        <v>16</v>
      </c>
    </row>
    <row r="239" spans="1:9" x14ac:dyDescent="0.25">
      <c r="A239" s="668"/>
      <c r="B239" s="669"/>
      <c r="C239" s="670"/>
      <c r="D239" s="229" t="s">
        <v>17</v>
      </c>
      <c r="E239" s="230">
        <v>2019</v>
      </c>
      <c r="F239" s="231" t="s">
        <v>18</v>
      </c>
      <c r="G239" s="231" t="s">
        <v>19</v>
      </c>
      <c r="H239" s="674" t="s">
        <v>20</v>
      </c>
      <c r="I239" s="232">
        <v>2021</v>
      </c>
    </row>
    <row r="240" spans="1:9" ht="13.5" customHeight="1" x14ac:dyDescent="0.25">
      <c r="A240" s="668"/>
      <c r="B240" s="669"/>
      <c r="C240" s="670"/>
      <c r="D240" s="233"/>
      <c r="E240" s="230" t="s">
        <v>21</v>
      </c>
      <c r="F240" s="229" t="s">
        <v>21</v>
      </c>
      <c r="G240" s="229" t="s">
        <v>22</v>
      </c>
      <c r="H240" s="675"/>
      <c r="I240" s="232" t="s">
        <v>23</v>
      </c>
    </row>
    <row r="241" spans="1:9" ht="15" customHeight="1" x14ac:dyDescent="0.25">
      <c r="A241" s="234" t="s">
        <v>24</v>
      </c>
      <c r="B241" s="235"/>
      <c r="C241" s="235"/>
      <c r="D241" s="236" t="s">
        <v>25</v>
      </c>
      <c r="E241" s="235" t="s">
        <v>26</v>
      </c>
      <c r="F241" s="236" t="s">
        <v>27</v>
      </c>
      <c r="G241" s="236" t="s">
        <v>28</v>
      </c>
      <c r="H241" s="236" t="s">
        <v>29</v>
      </c>
      <c r="I241" s="237" t="s">
        <v>30</v>
      </c>
    </row>
    <row r="242" spans="1:9" ht="12.75" customHeight="1" x14ac:dyDescent="0.25">
      <c r="A242" s="268" t="s">
        <v>31</v>
      </c>
      <c r="B242" s="265"/>
      <c r="C242" s="265"/>
      <c r="D242" s="330"/>
      <c r="E242" s="330"/>
      <c r="F242" s="330"/>
      <c r="G242" s="330"/>
      <c r="H242" s="330"/>
      <c r="I242" s="331"/>
    </row>
    <row r="243" spans="1:9" ht="12.75" customHeight="1" x14ac:dyDescent="0.25">
      <c r="A243" s="268" t="s">
        <v>32</v>
      </c>
      <c r="B243" s="265"/>
      <c r="C243" s="265"/>
      <c r="D243" s="332"/>
      <c r="E243" s="332"/>
      <c r="F243" s="332"/>
      <c r="G243" s="332"/>
      <c r="H243" s="332"/>
      <c r="I243" s="333"/>
    </row>
    <row r="244" spans="1:9" x14ac:dyDescent="0.25">
      <c r="A244" s="270" t="s">
        <v>173</v>
      </c>
      <c r="B244" s="274"/>
      <c r="C244" s="274"/>
      <c r="D244" s="286" t="s">
        <v>34</v>
      </c>
      <c r="E244" s="30">
        <v>1418254.76</v>
      </c>
      <c r="F244" s="30">
        <v>882907.36</v>
      </c>
      <c r="G244" s="30">
        <f t="shared" ref="G244:G264" si="7">H244-F244</f>
        <v>1078492.6400000001</v>
      </c>
      <c r="H244" s="53">
        <v>1961400</v>
      </c>
      <c r="I244" s="74">
        <v>2024000</v>
      </c>
    </row>
    <row r="245" spans="1:9" ht="12.75" hidden="1" customHeight="1" x14ac:dyDescent="0.25">
      <c r="A245" s="270" t="s">
        <v>35</v>
      </c>
      <c r="B245" s="274"/>
      <c r="C245" s="274"/>
      <c r="D245" s="286" t="s">
        <v>36</v>
      </c>
      <c r="E245" s="30">
        <v>92363.6</v>
      </c>
      <c r="F245" s="30">
        <v>55363.63</v>
      </c>
      <c r="G245" s="30">
        <f t="shared" si="7"/>
        <v>88636.37</v>
      </c>
      <c r="H245" s="53">
        <v>144000</v>
      </c>
      <c r="I245" s="74">
        <v>144000</v>
      </c>
    </row>
    <row r="246" spans="1:9" x14ac:dyDescent="0.25">
      <c r="A246" s="270" t="s">
        <v>175</v>
      </c>
      <c r="B246" s="274"/>
      <c r="C246" s="274"/>
      <c r="D246" s="286" t="s">
        <v>38</v>
      </c>
      <c r="E246" s="30">
        <v>81000</v>
      </c>
      <c r="F246" s="30">
        <v>40500</v>
      </c>
      <c r="G246" s="30">
        <f t="shared" si="7"/>
        <v>40500</v>
      </c>
      <c r="H246" s="53">
        <v>81000</v>
      </c>
      <c r="I246" s="74">
        <v>81000</v>
      </c>
    </row>
    <row r="247" spans="1:9" x14ac:dyDescent="0.25">
      <c r="A247" s="270" t="s">
        <v>176</v>
      </c>
      <c r="B247" s="274"/>
      <c r="C247" s="274"/>
      <c r="D247" s="286" t="s">
        <v>177</v>
      </c>
      <c r="E247" s="30">
        <v>81000</v>
      </c>
      <c r="F247" s="30">
        <v>40500</v>
      </c>
      <c r="G247" s="30">
        <f t="shared" si="7"/>
        <v>40500</v>
      </c>
      <c r="H247" s="53">
        <v>81000</v>
      </c>
      <c r="I247" s="74">
        <v>81000</v>
      </c>
    </row>
    <row r="248" spans="1:9" x14ac:dyDescent="0.25">
      <c r="A248" s="270" t="s">
        <v>39</v>
      </c>
      <c r="B248" s="274"/>
      <c r="C248" s="274"/>
      <c r="D248" s="286" t="s">
        <v>40</v>
      </c>
      <c r="E248" s="30">
        <v>24000</v>
      </c>
      <c r="F248" s="30">
        <v>30000</v>
      </c>
      <c r="G248" s="30">
        <f t="shared" si="7"/>
        <v>6000</v>
      </c>
      <c r="H248" s="53">
        <v>36000</v>
      </c>
      <c r="I248" s="74">
        <v>36000</v>
      </c>
    </row>
    <row r="249" spans="1:9" x14ac:dyDescent="0.25">
      <c r="A249" s="270" t="s">
        <v>203</v>
      </c>
      <c r="B249" s="274"/>
      <c r="C249" s="274"/>
      <c r="D249" s="286" t="s">
        <v>42</v>
      </c>
      <c r="E249" s="30">
        <v>0</v>
      </c>
      <c r="F249" s="30">
        <v>0</v>
      </c>
      <c r="G249" s="30">
        <f t="shared" si="7"/>
        <v>0</v>
      </c>
      <c r="H249" s="53">
        <v>0</v>
      </c>
      <c r="I249" s="74"/>
    </row>
    <row r="250" spans="1:9" ht="12.75" customHeight="1" x14ac:dyDescent="0.25">
      <c r="A250" s="245" t="s">
        <v>334</v>
      </c>
      <c r="B250" s="246"/>
      <c r="C250" s="246"/>
      <c r="D250" s="247" t="s">
        <v>335</v>
      </c>
      <c r="E250" s="8">
        <v>0</v>
      </c>
      <c r="F250" s="8">
        <v>23000</v>
      </c>
      <c r="G250" s="30">
        <f t="shared" si="7"/>
        <v>49500</v>
      </c>
      <c r="H250" s="9">
        <v>72500</v>
      </c>
      <c r="I250" s="9"/>
    </row>
    <row r="251" spans="1:9" ht="12.75" customHeight="1" x14ac:dyDescent="0.25">
      <c r="A251" s="270" t="s">
        <v>43</v>
      </c>
      <c r="B251" s="274"/>
      <c r="C251" s="274"/>
      <c r="D251" s="286" t="s">
        <v>44</v>
      </c>
      <c r="E251" s="30">
        <v>129483</v>
      </c>
      <c r="F251" s="30">
        <v>0</v>
      </c>
      <c r="G251" s="30">
        <f t="shared" si="7"/>
        <v>164200</v>
      </c>
      <c r="H251" s="53">
        <v>164200</v>
      </c>
      <c r="I251" s="74">
        <v>169000</v>
      </c>
    </row>
    <row r="252" spans="1:9" ht="12.75" customHeight="1" x14ac:dyDescent="0.25">
      <c r="A252" s="270" t="s">
        <v>45</v>
      </c>
      <c r="B252" s="274"/>
      <c r="C252" s="274"/>
      <c r="D252" s="286" t="s">
        <v>46</v>
      </c>
      <c r="E252" s="30">
        <v>116072</v>
      </c>
      <c r="F252" s="30">
        <v>149442</v>
      </c>
      <c r="G252" s="30">
        <f t="shared" si="7"/>
        <v>14758</v>
      </c>
      <c r="H252" s="53">
        <v>164200</v>
      </c>
      <c r="I252" s="74">
        <v>169000</v>
      </c>
    </row>
    <row r="253" spans="1:9" ht="12.75" customHeight="1" x14ac:dyDescent="0.25">
      <c r="A253" s="270" t="s">
        <v>47</v>
      </c>
      <c r="B253" s="274"/>
      <c r="C253" s="274"/>
      <c r="D253" s="286" t="s">
        <v>48</v>
      </c>
      <c r="E253" s="30">
        <v>20000</v>
      </c>
      <c r="F253" s="30">
        <v>0</v>
      </c>
      <c r="G253" s="30">
        <f t="shared" si="7"/>
        <v>30000</v>
      </c>
      <c r="H253" s="53">
        <v>30000</v>
      </c>
      <c r="I253" s="74">
        <v>30000</v>
      </c>
    </row>
    <row r="254" spans="1:9" ht="12.75" customHeight="1" x14ac:dyDescent="0.25">
      <c r="A254" s="270" t="s">
        <v>49</v>
      </c>
      <c r="B254" s="274"/>
      <c r="C254" s="274"/>
      <c r="D254" s="286" t="s">
        <v>50</v>
      </c>
      <c r="E254" s="30">
        <v>172364.04</v>
      </c>
      <c r="F254" s="30">
        <v>105103.2</v>
      </c>
      <c r="G254" s="30">
        <f t="shared" si="7"/>
        <v>130396.8</v>
      </c>
      <c r="H254" s="53">
        <v>235500</v>
      </c>
      <c r="I254" s="74">
        <v>243000</v>
      </c>
    </row>
    <row r="255" spans="1:9" ht="12.75" customHeight="1" x14ac:dyDescent="0.25">
      <c r="A255" s="270" t="s">
        <v>51</v>
      </c>
      <c r="B255" s="274"/>
      <c r="C255" s="274"/>
      <c r="D255" s="286" t="s">
        <v>52</v>
      </c>
      <c r="E255" s="30">
        <v>28727.34</v>
      </c>
      <c r="F255" s="30">
        <v>17517.5</v>
      </c>
      <c r="G255" s="30">
        <f t="shared" si="7"/>
        <v>21782.5</v>
      </c>
      <c r="H255" s="53">
        <v>39300</v>
      </c>
      <c r="I255" s="74">
        <v>41000</v>
      </c>
    </row>
    <row r="256" spans="1:9" ht="12.75" customHeight="1" x14ac:dyDescent="0.25">
      <c r="A256" s="270" t="s">
        <v>53</v>
      </c>
      <c r="B256" s="274"/>
      <c r="C256" s="274"/>
      <c r="D256" s="286" t="s">
        <v>54</v>
      </c>
      <c r="E256" s="30">
        <v>13046.87</v>
      </c>
      <c r="F256" s="30">
        <v>11065.86</v>
      </c>
      <c r="G256" s="30">
        <f t="shared" si="7"/>
        <v>20934.14</v>
      </c>
      <c r="H256" s="53">
        <v>32000</v>
      </c>
      <c r="I256" s="74">
        <v>33000</v>
      </c>
    </row>
    <row r="257" spans="1:9" ht="12.75" customHeight="1" x14ac:dyDescent="0.25">
      <c r="A257" s="270" t="s">
        <v>55</v>
      </c>
      <c r="B257" s="274"/>
      <c r="C257" s="274"/>
      <c r="D257" s="286"/>
      <c r="E257" s="30"/>
      <c r="F257" s="30"/>
      <c r="G257" s="30">
        <f t="shared" si="7"/>
        <v>0</v>
      </c>
      <c r="H257" s="53"/>
      <c r="I257" s="74"/>
    </row>
    <row r="258" spans="1:9" ht="12.75" customHeight="1" x14ac:dyDescent="0.25">
      <c r="A258" s="270" t="s">
        <v>204</v>
      </c>
      <c r="B258" s="274"/>
      <c r="C258" s="274"/>
      <c r="D258" s="286" t="s">
        <v>57</v>
      </c>
      <c r="E258" s="30">
        <v>4790.6400000000003</v>
      </c>
      <c r="F258" s="30">
        <v>2800</v>
      </c>
      <c r="G258" s="30">
        <f t="shared" si="7"/>
        <v>16825</v>
      </c>
      <c r="H258" s="53">
        <v>19625</v>
      </c>
      <c r="I258" s="74">
        <v>21000</v>
      </c>
    </row>
    <row r="259" spans="1:9" ht="12.75" customHeight="1" x14ac:dyDescent="0.25">
      <c r="A259" s="270" t="s">
        <v>58</v>
      </c>
      <c r="B259" s="274"/>
      <c r="C259" s="274"/>
      <c r="D259" s="286" t="s">
        <v>59</v>
      </c>
      <c r="E259" s="30">
        <v>127171.04</v>
      </c>
      <c r="F259" s="30">
        <v>29416.53</v>
      </c>
      <c r="G259" s="30">
        <f t="shared" si="7"/>
        <v>370583.47</v>
      </c>
      <c r="H259" s="53">
        <v>400000</v>
      </c>
      <c r="I259" s="74">
        <v>400000</v>
      </c>
    </row>
    <row r="260" spans="1:9" ht="12.75" customHeight="1" x14ac:dyDescent="0.25">
      <c r="A260" s="270" t="s">
        <v>60</v>
      </c>
      <c r="B260" s="274"/>
      <c r="C260" s="274"/>
      <c r="D260" s="286" t="s">
        <v>61</v>
      </c>
      <c r="E260" s="64">
        <v>20000</v>
      </c>
      <c r="F260" s="64">
        <v>0</v>
      </c>
      <c r="G260" s="30">
        <f t="shared" si="7"/>
        <v>30000</v>
      </c>
      <c r="H260" s="53">
        <v>30000</v>
      </c>
      <c r="I260" s="74">
        <v>30000</v>
      </c>
    </row>
    <row r="261" spans="1:9" ht="12.75" customHeight="1" x14ac:dyDescent="0.25">
      <c r="A261" s="245" t="s">
        <v>179</v>
      </c>
      <c r="B261" s="246"/>
      <c r="C261" s="246"/>
      <c r="D261" s="286" t="s">
        <v>63</v>
      </c>
      <c r="E261" s="64">
        <v>0</v>
      </c>
      <c r="F261" s="64">
        <v>0</v>
      </c>
      <c r="G261" s="30">
        <f t="shared" si="7"/>
        <v>0</v>
      </c>
      <c r="H261" s="53">
        <v>0</v>
      </c>
      <c r="I261" s="74"/>
    </row>
    <row r="262" spans="1:9" ht="12.75" customHeight="1" x14ac:dyDescent="0.25">
      <c r="A262" s="245" t="s">
        <v>180</v>
      </c>
      <c r="B262" s="246"/>
      <c r="C262" s="246"/>
      <c r="D262" s="286" t="s">
        <v>65</v>
      </c>
      <c r="E262" s="64">
        <v>0</v>
      </c>
      <c r="F262" s="64">
        <v>0</v>
      </c>
      <c r="G262" s="30">
        <f t="shared" si="7"/>
        <v>0</v>
      </c>
      <c r="H262" s="53">
        <v>0</v>
      </c>
      <c r="I262" s="74"/>
    </row>
    <row r="263" spans="1:9" ht="12.75" customHeight="1" x14ac:dyDescent="0.25">
      <c r="A263" s="245" t="s">
        <v>66</v>
      </c>
      <c r="B263" s="246"/>
      <c r="C263" s="246"/>
      <c r="D263" s="315" t="s">
        <v>67</v>
      </c>
      <c r="E263" s="56">
        <v>100000</v>
      </c>
      <c r="F263" s="56">
        <v>0</v>
      </c>
      <c r="G263" s="30">
        <f t="shared" si="7"/>
        <v>0</v>
      </c>
      <c r="H263" s="57">
        <v>0</v>
      </c>
      <c r="I263" s="75"/>
    </row>
    <row r="264" spans="1:9" ht="12.75" customHeight="1" thickBot="1" x14ac:dyDescent="0.3">
      <c r="A264" s="334" t="s">
        <v>582</v>
      </c>
      <c r="B264" s="246"/>
      <c r="C264" s="246"/>
      <c r="D264" s="248" t="s">
        <v>583</v>
      </c>
      <c r="E264" s="11">
        <v>50000</v>
      </c>
      <c r="F264" s="11">
        <v>0</v>
      </c>
      <c r="G264" s="30">
        <f t="shared" si="7"/>
        <v>0</v>
      </c>
      <c r="H264" s="13">
        <v>0</v>
      </c>
      <c r="I264" s="13"/>
    </row>
    <row r="265" spans="1:9" ht="12.75" customHeight="1" thickBot="1" x14ac:dyDescent="0.3">
      <c r="A265" s="279" t="s">
        <v>68</v>
      </c>
      <c r="B265" s="280"/>
      <c r="C265" s="280"/>
      <c r="D265" s="335"/>
      <c r="E265" s="76">
        <f>SUM(E244:E264)</f>
        <v>2478273.29</v>
      </c>
      <c r="F265" s="76">
        <f>SUM(F244:F264)</f>
        <v>1387616.08</v>
      </c>
      <c r="G265" s="76">
        <f>SUM(G244:G264)</f>
        <v>2103108.92</v>
      </c>
      <c r="H265" s="76">
        <f>SUM(H244:H264)</f>
        <v>3490725</v>
      </c>
      <c r="I265" s="65">
        <f>SUM(I244:I264)</f>
        <v>3502000</v>
      </c>
    </row>
    <row r="266" spans="1:9" ht="12.75" customHeight="1" x14ac:dyDescent="0.25">
      <c r="A266" s="268" t="s">
        <v>69</v>
      </c>
      <c r="B266" s="265"/>
      <c r="C266" s="265"/>
      <c r="D266" s="284"/>
      <c r="E266" s="316"/>
      <c r="F266" s="316"/>
      <c r="G266" s="316"/>
      <c r="H266" s="316"/>
      <c r="I266" s="316"/>
    </row>
    <row r="267" spans="1:9" ht="12.75" customHeight="1" x14ac:dyDescent="0.25">
      <c r="A267" s="245" t="s">
        <v>70</v>
      </c>
      <c r="B267" s="274"/>
      <c r="C267" s="274"/>
      <c r="D267" s="286" t="s">
        <v>71</v>
      </c>
      <c r="E267" s="30">
        <v>172985.5</v>
      </c>
      <c r="F267" s="30">
        <v>0</v>
      </c>
      <c r="G267" s="30">
        <f t="shared" ref="G267:G279" si="8">H267-F267</f>
        <v>400000</v>
      </c>
      <c r="H267" s="30">
        <v>400000</v>
      </c>
      <c r="I267" s="30">
        <v>400000</v>
      </c>
    </row>
    <row r="268" spans="1:9" ht="12.75" customHeight="1" x14ac:dyDescent="0.25">
      <c r="A268" s="245" t="s">
        <v>72</v>
      </c>
      <c r="B268" s="274"/>
      <c r="C268" s="274"/>
      <c r="D268" s="286" t="s">
        <v>73</v>
      </c>
      <c r="E268" s="30">
        <v>66500</v>
      </c>
      <c r="F268" s="30">
        <v>0</v>
      </c>
      <c r="G268" s="30">
        <f t="shared" si="8"/>
        <v>200000</v>
      </c>
      <c r="H268" s="30">
        <v>200000</v>
      </c>
      <c r="I268" s="30">
        <v>200000</v>
      </c>
    </row>
    <row r="269" spans="1:9" ht="12.75" customHeight="1" x14ac:dyDescent="0.25">
      <c r="A269" s="245" t="s">
        <v>584</v>
      </c>
      <c r="B269" s="274"/>
      <c r="C269" s="274"/>
      <c r="D269" s="286" t="s">
        <v>74</v>
      </c>
      <c r="E269" s="30">
        <v>134930.9</v>
      </c>
      <c r="F269" s="30">
        <v>61534.1</v>
      </c>
      <c r="G269" s="30">
        <f t="shared" si="8"/>
        <v>73465.899999999994</v>
      </c>
      <c r="H269" s="30">
        <v>135000</v>
      </c>
      <c r="I269" s="30">
        <v>135000</v>
      </c>
    </row>
    <row r="270" spans="1:9" ht="12.75" customHeight="1" x14ac:dyDescent="0.25">
      <c r="A270" s="270" t="s">
        <v>79</v>
      </c>
      <c r="B270" s="274"/>
      <c r="C270" s="274"/>
      <c r="D270" s="286" t="s">
        <v>80</v>
      </c>
      <c r="E270" s="30">
        <v>59470</v>
      </c>
      <c r="F270" s="30">
        <v>35921</v>
      </c>
      <c r="G270" s="30">
        <f t="shared" si="8"/>
        <v>44079</v>
      </c>
      <c r="H270" s="30">
        <v>80000</v>
      </c>
      <c r="I270" s="30">
        <v>80000</v>
      </c>
    </row>
    <row r="271" spans="1:9" ht="12.75" customHeight="1" x14ac:dyDescent="0.25">
      <c r="A271" s="270" t="s">
        <v>81</v>
      </c>
      <c r="B271" s="274"/>
      <c r="C271" s="274"/>
      <c r="D271" s="286" t="s">
        <v>82</v>
      </c>
      <c r="E271" s="30">
        <v>29742.5</v>
      </c>
      <c r="F271" s="30">
        <v>19481</v>
      </c>
      <c r="G271" s="30">
        <f t="shared" si="8"/>
        <v>15519</v>
      </c>
      <c r="H271" s="30">
        <v>35000</v>
      </c>
      <c r="I271" s="30">
        <v>35000</v>
      </c>
    </row>
    <row r="272" spans="1:9" ht="12.75" customHeight="1" x14ac:dyDescent="0.25">
      <c r="A272" s="270" t="s">
        <v>90</v>
      </c>
      <c r="B272" s="274"/>
      <c r="C272" s="274"/>
      <c r="D272" s="286" t="s">
        <v>91</v>
      </c>
      <c r="E272" s="30">
        <v>17632</v>
      </c>
      <c r="F272" s="30">
        <v>7000</v>
      </c>
      <c r="G272" s="30">
        <f t="shared" si="8"/>
        <v>23000</v>
      </c>
      <c r="H272" s="30">
        <v>30000</v>
      </c>
      <c r="I272" s="30">
        <v>36000</v>
      </c>
    </row>
    <row r="273" spans="1:9" ht="12.75" customHeight="1" x14ac:dyDescent="0.25">
      <c r="A273" s="270" t="s">
        <v>109</v>
      </c>
      <c r="B273" s="274"/>
      <c r="C273" s="274"/>
      <c r="D273" s="286" t="s">
        <v>110</v>
      </c>
      <c r="E273" s="30">
        <v>1900</v>
      </c>
      <c r="F273" s="30">
        <v>0</v>
      </c>
      <c r="G273" s="30">
        <f t="shared" si="8"/>
        <v>35000</v>
      </c>
      <c r="H273" s="30">
        <v>35000</v>
      </c>
      <c r="I273" s="30">
        <v>35000</v>
      </c>
    </row>
    <row r="274" spans="1:9" ht="12.75" customHeight="1" x14ac:dyDescent="0.25">
      <c r="A274" s="270" t="s">
        <v>205</v>
      </c>
      <c r="B274" s="274"/>
      <c r="C274" s="274"/>
      <c r="D274" s="286"/>
      <c r="E274" s="30"/>
      <c r="F274" s="30"/>
      <c r="G274" s="30">
        <f t="shared" si="8"/>
        <v>0</v>
      </c>
      <c r="H274" s="30"/>
      <c r="I274" s="30"/>
    </row>
    <row r="275" spans="1:9" ht="12.75" customHeight="1" x14ac:dyDescent="0.25">
      <c r="A275" s="270" t="s">
        <v>206</v>
      </c>
      <c r="B275" s="274"/>
      <c r="C275" s="274"/>
      <c r="D275" s="286" t="s">
        <v>207</v>
      </c>
      <c r="E275" s="64">
        <v>35635</v>
      </c>
      <c r="F275" s="64">
        <v>13145</v>
      </c>
      <c r="G275" s="30">
        <f t="shared" si="8"/>
        <v>26855</v>
      </c>
      <c r="H275" s="64">
        <v>40000</v>
      </c>
      <c r="I275" s="64">
        <v>40000</v>
      </c>
    </row>
    <row r="276" spans="1:9" ht="12.75" customHeight="1" x14ac:dyDescent="0.25">
      <c r="A276" s="270" t="s">
        <v>208</v>
      </c>
      <c r="B276" s="274"/>
      <c r="C276" s="274"/>
      <c r="D276" s="286"/>
      <c r="E276" s="64"/>
      <c r="F276" s="64"/>
      <c r="G276" s="30">
        <f t="shared" si="8"/>
        <v>0</v>
      </c>
      <c r="H276" s="64"/>
      <c r="I276" s="64"/>
    </row>
    <row r="277" spans="1:9" ht="12.75" customHeight="1" x14ac:dyDescent="0.25">
      <c r="A277" s="270" t="s">
        <v>209</v>
      </c>
      <c r="B277" s="274"/>
      <c r="C277" s="274"/>
      <c r="D277" s="286" t="s">
        <v>113</v>
      </c>
      <c r="E277" s="64">
        <v>15855</v>
      </c>
      <c r="F277" s="64">
        <v>0</v>
      </c>
      <c r="G277" s="30">
        <f t="shared" si="8"/>
        <v>0</v>
      </c>
      <c r="H277" s="64">
        <v>0</v>
      </c>
      <c r="I277" s="64">
        <v>0</v>
      </c>
    </row>
    <row r="278" spans="1:9" ht="12.75" customHeight="1" x14ac:dyDescent="0.25">
      <c r="A278" s="270" t="s">
        <v>118</v>
      </c>
      <c r="B278" s="274"/>
      <c r="C278" s="274"/>
      <c r="D278" s="286" t="s">
        <v>119</v>
      </c>
      <c r="E278" s="64">
        <v>10945</v>
      </c>
      <c r="F278" s="64">
        <v>0</v>
      </c>
      <c r="G278" s="30">
        <f t="shared" si="8"/>
        <v>10000</v>
      </c>
      <c r="H278" s="64">
        <v>10000</v>
      </c>
      <c r="I278" s="64">
        <v>95000</v>
      </c>
    </row>
    <row r="279" spans="1:9" ht="12.75" customHeight="1" thickBot="1" x14ac:dyDescent="0.3">
      <c r="A279" s="270" t="s">
        <v>192</v>
      </c>
      <c r="B279" s="274"/>
      <c r="C279" s="274"/>
      <c r="D279" s="315" t="s">
        <v>142</v>
      </c>
      <c r="E279" s="56">
        <v>24280</v>
      </c>
      <c r="F279" s="56">
        <v>600</v>
      </c>
      <c r="G279" s="30">
        <f t="shared" si="8"/>
        <v>49400</v>
      </c>
      <c r="H279" s="56">
        <v>50000</v>
      </c>
      <c r="I279" s="56">
        <v>50000</v>
      </c>
    </row>
    <row r="280" spans="1:9" ht="12.75" customHeight="1" thickBot="1" x14ac:dyDescent="0.3">
      <c r="A280" s="317" t="s">
        <v>193</v>
      </c>
      <c r="B280" s="318"/>
      <c r="C280" s="336"/>
      <c r="D280" s="337"/>
      <c r="E280" s="77">
        <f>SUM(E267:E279)</f>
        <v>569875.9</v>
      </c>
      <c r="F280" s="77">
        <f>SUM(F267:F279)</f>
        <v>137681.1</v>
      </c>
      <c r="G280" s="77">
        <f>SUM(G267:G279)</f>
        <v>877318.9</v>
      </c>
      <c r="H280" s="77">
        <f>SUM(H267:H279)</f>
        <v>1015000</v>
      </c>
      <c r="I280" s="78">
        <f>SUM(I267:I279)</f>
        <v>1106000</v>
      </c>
    </row>
    <row r="281" spans="1:9" x14ac:dyDescent="0.25">
      <c r="A281" s="268" t="s">
        <v>144</v>
      </c>
      <c r="B281" s="265"/>
      <c r="C281" s="265"/>
      <c r="D281" s="284"/>
      <c r="E281" s="79"/>
      <c r="F281" s="338"/>
      <c r="G281" s="338"/>
      <c r="H281" s="338"/>
      <c r="I281" s="339"/>
    </row>
    <row r="282" spans="1:9" x14ac:dyDescent="0.25">
      <c r="A282" s="245" t="s">
        <v>210</v>
      </c>
      <c r="B282" s="246"/>
      <c r="C282" s="246"/>
      <c r="D282" s="286" t="s">
        <v>152</v>
      </c>
      <c r="E282" s="64">
        <v>0</v>
      </c>
      <c r="F282" s="64">
        <v>0</v>
      </c>
      <c r="G282" s="30">
        <f t="shared" ref="G282:G287" si="9">H282-F282</f>
        <v>0</v>
      </c>
      <c r="H282" s="64"/>
      <c r="I282" s="64"/>
    </row>
    <row r="283" spans="1:9" x14ac:dyDescent="0.25">
      <c r="A283" s="245" t="s">
        <v>153</v>
      </c>
      <c r="B283" s="246"/>
      <c r="C283" s="246"/>
      <c r="D283" s="286"/>
      <c r="E283" s="64"/>
      <c r="F283" s="64"/>
      <c r="G283" s="30">
        <f t="shared" si="9"/>
        <v>0</v>
      </c>
      <c r="H283" s="64"/>
      <c r="I283" s="64"/>
    </row>
    <row r="284" spans="1:9" x14ac:dyDescent="0.25">
      <c r="A284" s="270" t="s">
        <v>211</v>
      </c>
      <c r="B284" s="274"/>
      <c r="C284" s="274"/>
      <c r="D284" s="286" t="s">
        <v>155</v>
      </c>
      <c r="E284" s="64">
        <v>69950</v>
      </c>
      <c r="F284" s="64">
        <v>0</v>
      </c>
      <c r="G284" s="30">
        <f t="shared" si="9"/>
        <v>0</v>
      </c>
      <c r="H284" s="64"/>
      <c r="I284" s="64"/>
    </row>
    <row r="285" spans="1:9" x14ac:dyDescent="0.25">
      <c r="A285" s="270" t="s">
        <v>212</v>
      </c>
      <c r="B285" s="274"/>
      <c r="C285" s="274"/>
      <c r="D285" s="286" t="s">
        <v>159</v>
      </c>
      <c r="E285" s="64">
        <v>0</v>
      </c>
      <c r="F285" s="64">
        <v>0</v>
      </c>
      <c r="G285" s="30">
        <f t="shared" si="9"/>
        <v>50000</v>
      </c>
      <c r="H285" s="64">
        <v>50000</v>
      </c>
      <c r="I285" s="64"/>
    </row>
    <row r="286" spans="1:9" x14ac:dyDescent="0.25">
      <c r="A286" s="270" t="s">
        <v>213</v>
      </c>
      <c r="B286" s="274"/>
      <c r="C286" s="274"/>
      <c r="D286" s="315" t="s">
        <v>163</v>
      </c>
      <c r="E286" s="64">
        <v>0</v>
      </c>
      <c r="F286" s="64">
        <v>0</v>
      </c>
      <c r="G286" s="30">
        <f t="shared" si="9"/>
        <v>0</v>
      </c>
      <c r="H286" s="64"/>
      <c r="I286" s="64"/>
    </row>
    <row r="287" spans="1:9" ht="13.5" thickBot="1" x14ac:dyDescent="0.3">
      <c r="A287" s="288" t="s">
        <v>214</v>
      </c>
      <c r="B287" s="289"/>
      <c r="C287" s="289"/>
      <c r="D287" s="291" t="s">
        <v>161</v>
      </c>
      <c r="E287" s="80">
        <v>0</v>
      </c>
      <c r="F287" s="80"/>
      <c r="G287" s="30">
        <f t="shared" si="9"/>
        <v>0</v>
      </c>
      <c r="H287" s="80"/>
      <c r="I287" s="80"/>
    </row>
    <row r="288" spans="1:9" ht="13.5" thickBot="1" x14ac:dyDescent="0.3">
      <c r="A288" s="279" t="s">
        <v>164</v>
      </c>
      <c r="B288" s="280"/>
      <c r="C288" s="281"/>
      <c r="D288" s="340"/>
      <c r="E288" s="81">
        <f>SUM(E282:E287)</f>
        <v>69950</v>
      </c>
      <c r="F288" s="82">
        <f>SUM(F282:F287)</f>
        <v>0</v>
      </c>
      <c r="G288" s="82">
        <f>SUM(G282:G287)</f>
        <v>50000</v>
      </c>
      <c r="H288" s="82">
        <f>SUM(H282:H287)</f>
        <v>50000</v>
      </c>
      <c r="I288" s="82">
        <f>SUM(I282:I287)</f>
        <v>0</v>
      </c>
    </row>
    <row r="289" spans="1:9" ht="13.5" thickBot="1" x14ac:dyDescent="0.3">
      <c r="A289" s="341" t="s">
        <v>165</v>
      </c>
      <c r="B289" s="342"/>
      <c r="C289" s="342"/>
      <c r="D289" s="343"/>
      <c r="E289" s="344">
        <f>E265+E280+E288</f>
        <v>3118099.19</v>
      </c>
      <c r="F289" s="344">
        <f>F265+F280+F288</f>
        <v>1525297.1800000002</v>
      </c>
      <c r="G289" s="344">
        <f>G265+G280+G288</f>
        <v>3030427.82</v>
      </c>
      <c r="H289" s="344">
        <f>H265+H280+H288</f>
        <v>4555725</v>
      </c>
      <c r="I289" s="344">
        <f>I265+I280+I288</f>
        <v>4608000</v>
      </c>
    </row>
    <row r="290" spans="1:9" x14ac:dyDescent="0.25">
      <c r="A290" s="325"/>
      <c r="B290" s="325"/>
      <c r="C290" s="325"/>
      <c r="D290" s="310"/>
      <c r="E290" s="345"/>
      <c r="F290" s="345"/>
      <c r="G290" s="345"/>
      <c r="H290" s="345"/>
      <c r="I290" s="345"/>
    </row>
    <row r="291" spans="1:9" x14ac:dyDescent="0.25">
      <c r="A291" s="301" t="s">
        <v>215</v>
      </c>
      <c r="B291" s="301"/>
      <c r="C291" s="301"/>
      <c r="D291" s="301" t="s">
        <v>167</v>
      </c>
      <c r="E291" s="301"/>
      <c r="F291" s="262"/>
      <c r="G291" s="661" t="s">
        <v>1</v>
      </c>
      <c r="H291" s="661"/>
      <c r="I291" s="259"/>
    </row>
    <row r="292" spans="1:9" x14ac:dyDescent="0.25">
      <c r="A292" s="301"/>
      <c r="B292" s="301"/>
      <c r="C292" s="301"/>
      <c r="D292" s="262"/>
      <c r="E292" s="262"/>
      <c r="F292" s="262"/>
      <c r="G292" s="262"/>
      <c r="H292" s="262"/>
      <c r="I292" s="262"/>
    </row>
    <row r="293" spans="1:9" ht="12" customHeight="1" x14ac:dyDescent="0.25">
      <c r="A293" s="301"/>
      <c r="B293" s="301"/>
      <c r="C293" s="301"/>
      <c r="D293" s="262"/>
      <c r="E293" s="262"/>
      <c r="F293" s="262"/>
      <c r="G293" s="262"/>
      <c r="H293" s="262"/>
      <c r="I293" s="262"/>
    </row>
    <row r="294" spans="1:9" ht="11.1" customHeight="1" x14ac:dyDescent="0.25">
      <c r="A294" s="259"/>
      <c r="B294" s="259"/>
      <c r="C294" s="259"/>
      <c r="D294" s="264"/>
      <c r="E294" s="264"/>
      <c r="F294" s="264"/>
      <c r="G294" s="264"/>
      <c r="H294" s="265"/>
      <c r="I294" s="259"/>
    </row>
    <row r="295" spans="1:9" x14ac:dyDescent="0.25">
      <c r="A295" s="265" t="s">
        <v>216</v>
      </c>
      <c r="B295" s="265"/>
      <c r="C295" s="265"/>
      <c r="D295" s="662" t="s">
        <v>169</v>
      </c>
      <c r="E295" s="662"/>
      <c r="F295" s="662"/>
      <c r="G295" s="264"/>
      <c r="H295" s="663" t="s">
        <v>168</v>
      </c>
      <c r="I295" s="663"/>
    </row>
    <row r="296" spans="1:9" x14ac:dyDescent="0.25">
      <c r="A296" s="259" t="s">
        <v>217</v>
      </c>
      <c r="B296" s="259"/>
      <c r="C296" s="259"/>
      <c r="D296" s="680" t="s">
        <v>171</v>
      </c>
      <c r="E296" s="680"/>
      <c r="F296" s="680"/>
      <c r="G296" s="262"/>
      <c r="H296" s="679" t="s">
        <v>170</v>
      </c>
      <c r="I296" s="679"/>
    </row>
    <row r="297" spans="1:9" x14ac:dyDescent="0.25">
      <c r="A297" s="259"/>
      <c r="B297" s="259"/>
      <c r="C297" s="259"/>
      <c r="D297" s="346"/>
      <c r="E297" s="346"/>
      <c r="F297" s="346"/>
      <c r="G297" s="265"/>
      <c r="H297" s="259"/>
      <c r="I297" s="265"/>
    </row>
    <row r="298" spans="1:9" ht="18" customHeight="1" x14ac:dyDescent="0.25">
      <c r="A298" s="259"/>
      <c r="B298" s="259"/>
      <c r="C298" s="259"/>
      <c r="D298" s="346"/>
      <c r="E298" s="346"/>
      <c r="F298" s="346"/>
      <c r="G298" s="265"/>
      <c r="H298" s="259"/>
      <c r="I298" s="265"/>
    </row>
    <row r="299" spans="1:9" x14ac:dyDescent="0.25">
      <c r="A299" s="259"/>
      <c r="B299" s="259"/>
      <c r="C299" s="259"/>
      <c r="D299" s="346"/>
      <c r="E299" s="346"/>
      <c r="F299" s="346"/>
      <c r="G299" s="265"/>
      <c r="H299" s="259"/>
      <c r="I299" s="265"/>
    </row>
    <row r="300" spans="1:9" x14ac:dyDescent="0.25">
      <c r="A300" s="259"/>
      <c r="B300" s="259"/>
      <c r="C300" s="259"/>
      <c r="D300" s="346"/>
      <c r="E300" s="346"/>
      <c r="F300" s="346"/>
      <c r="G300" s="265"/>
      <c r="H300" s="259"/>
      <c r="I300" s="265"/>
    </row>
    <row r="301" spans="1:9" x14ac:dyDescent="0.25">
      <c r="A301" s="259"/>
      <c r="B301" s="259"/>
      <c r="C301" s="259"/>
      <c r="D301" s="346"/>
      <c r="E301" s="346"/>
      <c r="F301" s="346"/>
      <c r="G301" s="265"/>
      <c r="H301" s="259"/>
      <c r="I301" s="265"/>
    </row>
    <row r="302" spans="1:9" x14ac:dyDescent="0.25">
      <c r="A302" s="259"/>
      <c r="B302" s="259"/>
      <c r="C302" s="259"/>
      <c r="D302" s="346"/>
      <c r="E302" s="346"/>
      <c r="F302" s="346"/>
      <c r="G302" s="265"/>
      <c r="H302" s="259"/>
      <c r="I302" s="265"/>
    </row>
    <row r="303" spans="1:9" x14ac:dyDescent="0.25">
      <c r="A303" s="265"/>
      <c r="B303" s="265"/>
      <c r="C303" s="265"/>
      <c r="D303" s="326"/>
      <c r="E303" s="326"/>
      <c r="F303" s="326"/>
      <c r="G303" s="326"/>
      <c r="H303" s="326"/>
      <c r="I303" s="310"/>
    </row>
    <row r="304" spans="1:9" x14ac:dyDescent="0.25">
      <c r="A304" s="265"/>
      <c r="B304" s="265"/>
      <c r="C304" s="265"/>
      <c r="D304" s="326"/>
      <c r="E304" s="326"/>
      <c r="F304" s="326"/>
      <c r="G304" s="326"/>
      <c r="H304" s="326"/>
      <c r="I304" s="310"/>
    </row>
    <row r="305" spans="1:9" x14ac:dyDescent="0.25">
      <c r="A305" s="304" t="s">
        <v>597</v>
      </c>
      <c r="B305" s="304"/>
      <c r="C305" s="304"/>
      <c r="D305" s="259"/>
      <c r="E305" s="259"/>
      <c r="F305" s="259"/>
      <c r="G305" s="259"/>
      <c r="H305" s="259"/>
      <c r="I305" s="259"/>
    </row>
    <row r="306" spans="1:9" x14ac:dyDescent="0.25">
      <c r="A306" s="259"/>
      <c r="B306" s="259"/>
      <c r="C306" s="259"/>
      <c r="D306" s="259"/>
      <c r="E306" s="259"/>
      <c r="F306" s="259"/>
      <c r="G306" s="259"/>
      <c r="H306" s="259"/>
      <c r="I306" s="259"/>
    </row>
    <row r="307" spans="1:9" ht="15" x14ac:dyDescent="0.25">
      <c r="A307" s="664" t="s">
        <v>8</v>
      </c>
      <c r="B307" s="664"/>
      <c r="C307" s="664"/>
      <c r="D307" s="664"/>
      <c r="E307" s="664"/>
      <c r="F307" s="664"/>
      <c r="G307" s="664"/>
      <c r="H307" s="664"/>
      <c r="I307" s="664"/>
    </row>
    <row r="308" spans="1:9" ht="15" x14ac:dyDescent="0.25">
      <c r="A308" s="664" t="s">
        <v>9</v>
      </c>
      <c r="B308" s="664"/>
      <c r="C308" s="664"/>
      <c r="D308" s="664"/>
      <c r="E308" s="664"/>
      <c r="F308" s="664"/>
      <c r="G308" s="664"/>
      <c r="H308" s="664"/>
      <c r="I308" s="664"/>
    </row>
    <row r="309" spans="1:9" x14ac:dyDescent="0.25">
      <c r="A309" s="265"/>
      <c r="B309" s="265"/>
      <c r="C309" s="265"/>
      <c r="D309" s="347"/>
      <c r="E309" s="347"/>
      <c r="F309" s="347"/>
      <c r="G309" s="347"/>
      <c r="H309" s="347"/>
      <c r="I309" s="347"/>
    </row>
    <row r="310" spans="1:9" ht="15" x14ac:dyDescent="0.25">
      <c r="A310" s="306" t="s">
        <v>218</v>
      </c>
      <c r="B310" s="306"/>
      <c r="C310" s="306"/>
      <c r="D310" s="307"/>
      <c r="E310" s="259"/>
      <c r="F310" s="259"/>
      <c r="G310" s="259"/>
      <c r="H310" s="259"/>
      <c r="I310" s="259"/>
    </row>
    <row r="311" spans="1:9" x14ac:dyDescent="0.25">
      <c r="A311" s="665" t="s">
        <v>13</v>
      </c>
      <c r="B311" s="666"/>
      <c r="C311" s="667"/>
      <c r="D311" s="226" t="s">
        <v>14</v>
      </c>
      <c r="E311" s="227" t="s">
        <v>15</v>
      </c>
      <c r="F311" s="671" t="s">
        <v>581</v>
      </c>
      <c r="G311" s="672"/>
      <c r="H311" s="673"/>
      <c r="I311" s="228" t="s">
        <v>16</v>
      </c>
    </row>
    <row r="312" spans="1:9" x14ac:dyDescent="0.25">
      <c r="A312" s="668"/>
      <c r="B312" s="669"/>
      <c r="C312" s="670"/>
      <c r="D312" s="229" t="s">
        <v>17</v>
      </c>
      <c r="E312" s="230">
        <v>2019</v>
      </c>
      <c r="F312" s="231" t="s">
        <v>18</v>
      </c>
      <c r="G312" s="231" t="s">
        <v>19</v>
      </c>
      <c r="H312" s="674" t="s">
        <v>20</v>
      </c>
      <c r="I312" s="232">
        <v>2021</v>
      </c>
    </row>
    <row r="313" spans="1:9" x14ac:dyDescent="0.25">
      <c r="A313" s="668"/>
      <c r="B313" s="669"/>
      <c r="C313" s="670"/>
      <c r="D313" s="233"/>
      <c r="E313" s="230" t="s">
        <v>21</v>
      </c>
      <c r="F313" s="229" t="s">
        <v>21</v>
      </c>
      <c r="G313" s="229" t="s">
        <v>22</v>
      </c>
      <c r="H313" s="675"/>
      <c r="I313" s="232" t="s">
        <v>23</v>
      </c>
    </row>
    <row r="314" spans="1:9" x14ac:dyDescent="0.25">
      <c r="A314" s="234" t="s">
        <v>24</v>
      </c>
      <c r="B314" s="235"/>
      <c r="C314" s="235"/>
      <c r="D314" s="236" t="s">
        <v>25</v>
      </c>
      <c r="E314" s="235" t="s">
        <v>26</v>
      </c>
      <c r="F314" s="236" t="s">
        <v>27</v>
      </c>
      <c r="G314" s="236" t="s">
        <v>28</v>
      </c>
      <c r="H314" s="236" t="s">
        <v>29</v>
      </c>
      <c r="I314" s="237" t="s">
        <v>30</v>
      </c>
    </row>
    <row r="315" spans="1:9" x14ac:dyDescent="0.25">
      <c r="A315" s="268" t="s">
        <v>31</v>
      </c>
      <c r="B315" s="265"/>
      <c r="C315" s="265"/>
      <c r="D315" s="309"/>
      <c r="E315" s="309"/>
      <c r="F315" s="309"/>
      <c r="G315" s="310"/>
      <c r="H315" s="309"/>
      <c r="I315" s="311"/>
    </row>
    <row r="316" spans="1:9" x14ac:dyDescent="0.25">
      <c r="A316" s="268" t="s">
        <v>32</v>
      </c>
      <c r="B316" s="265"/>
      <c r="C316" s="265"/>
      <c r="D316" s="308"/>
      <c r="E316" s="312"/>
      <c r="F316" s="312"/>
      <c r="G316" s="310"/>
      <c r="H316" s="312"/>
      <c r="I316" s="314"/>
    </row>
    <row r="317" spans="1:9" x14ac:dyDescent="0.25">
      <c r="A317" s="270" t="s">
        <v>173</v>
      </c>
      <c r="B317" s="274"/>
      <c r="C317" s="274"/>
      <c r="D317" s="286" t="s">
        <v>34</v>
      </c>
      <c r="E317" s="30">
        <v>2827954.97</v>
      </c>
      <c r="F317" s="30">
        <v>1362469.71</v>
      </c>
      <c r="G317" s="30">
        <f t="shared" ref="G317:G338" si="10">H317-F317</f>
        <v>1769730.29</v>
      </c>
      <c r="H317" s="53">
        <v>3132200</v>
      </c>
      <c r="I317" s="54">
        <v>3250000</v>
      </c>
    </row>
    <row r="318" spans="1:9" x14ac:dyDescent="0.25">
      <c r="A318" s="270" t="s">
        <v>35</v>
      </c>
      <c r="B318" s="274"/>
      <c r="C318" s="274"/>
      <c r="D318" s="286" t="s">
        <v>36</v>
      </c>
      <c r="E318" s="30">
        <v>311363.63</v>
      </c>
      <c r="F318" s="30">
        <v>145545.5</v>
      </c>
      <c r="G318" s="30">
        <f t="shared" si="10"/>
        <v>190454.5</v>
      </c>
      <c r="H318" s="53">
        <v>336000</v>
      </c>
      <c r="I318" s="54">
        <v>336000</v>
      </c>
    </row>
    <row r="319" spans="1:9" x14ac:dyDescent="0.25">
      <c r="A319" s="270" t="s">
        <v>37</v>
      </c>
      <c r="B319" s="274"/>
      <c r="C319" s="274"/>
      <c r="D319" s="286" t="s">
        <v>38</v>
      </c>
      <c r="E319" s="30">
        <v>81000</v>
      </c>
      <c r="F319" s="30">
        <v>40500</v>
      </c>
      <c r="G319" s="30">
        <f t="shared" si="10"/>
        <v>40500</v>
      </c>
      <c r="H319" s="53">
        <v>81000</v>
      </c>
      <c r="I319" s="54">
        <v>81000</v>
      </c>
    </row>
    <row r="320" spans="1:9" x14ac:dyDescent="0.25">
      <c r="A320" s="270" t="s">
        <v>219</v>
      </c>
      <c r="B320" s="274"/>
      <c r="C320" s="274"/>
      <c r="D320" s="286" t="s">
        <v>177</v>
      </c>
      <c r="E320" s="30">
        <v>0</v>
      </c>
      <c r="F320" s="30">
        <v>0</v>
      </c>
      <c r="G320" s="30">
        <f t="shared" si="10"/>
        <v>0</v>
      </c>
      <c r="H320" s="53">
        <v>0</v>
      </c>
      <c r="I320" s="54"/>
    </row>
    <row r="321" spans="1:9" x14ac:dyDescent="0.25">
      <c r="A321" s="270" t="s">
        <v>39</v>
      </c>
      <c r="B321" s="274"/>
      <c r="C321" s="274"/>
      <c r="D321" s="286" t="s">
        <v>40</v>
      </c>
      <c r="E321" s="30">
        <v>84000</v>
      </c>
      <c r="F321" s="30">
        <v>66000</v>
      </c>
      <c r="G321" s="30">
        <f t="shared" si="10"/>
        <v>18000</v>
      </c>
      <c r="H321" s="53">
        <v>84000</v>
      </c>
      <c r="I321" s="54">
        <v>84000</v>
      </c>
    </row>
    <row r="322" spans="1:9" x14ac:dyDescent="0.25">
      <c r="A322" s="270" t="s">
        <v>41</v>
      </c>
      <c r="B322" s="274"/>
      <c r="C322" s="274"/>
      <c r="D322" s="286" t="s">
        <v>42</v>
      </c>
      <c r="E322" s="30">
        <v>0</v>
      </c>
      <c r="F322" s="30">
        <v>0</v>
      </c>
      <c r="G322" s="30">
        <f t="shared" si="10"/>
        <v>0</v>
      </c>
      <c r="H322" s="53">
        <v>0</v>
      </c>
      <c r="I322" s="54"/>
    </row>
    <row r="323" spans="1:9" x14ac:dyDescent="0.25">
      <c r="A323" s="245" t="s">
        <v>334</v>
      </c>
      <c r="B323" s="246"/>
      <c r="C323" s="246"/>
      <c r="D323" s="247" t="s">
        <v>335</v>
      </c>
      <c r="E323" s="8">
        <v>0</v>
      </c>
      <c r="F323" s="8">
        <v>48000</v>
      </c>
      <c r="G323" s="30">
        <f t="shared" si="10"/>
        <v>76500</v>
      </c>
      <c r="H323" s="9">
        <v>124500</v>
      </c>
      <c r="I323" s="9"/>
    </row>
    <row r="324" spans="1:9" x14ac:dyDescent="0.25">
      <c r="A324" s="270" t="s">
        <v>220</v>
      </c>
      <c r="B324" s="274"/>
      <c r="C324" s="274"/>
      <c r="D324" s="286" t="s">
        <v>221</v>
      </c>
      <c r="E324" s="30">
        <v>97909.64</v>
      </c>
      <c r="F324" s="30">
        <v>0</v>
      </c>
      <c r="G324" s="30">
        <f t="shared" si="10"/>
        <v>150000</v>
      </c>
      <c r="H324" s="51">
        <v>150000</v>
      </c>
      <c r="I324" s="52">
        <v>200000</v>
      </c>
    </row>
    <row r="325" spans="1:9" ht="11.25" customHeight="1" x14ac:dyDescent="0.25">
      <c r="A325" s="270" t="s">
        <v>222</v>
      </c>
      <c r="B325" s="274"/>
      <c r="C325" s="274"/>
      <c r="D325" s="286" t="s">
        <v>44</v>
      </c>
      <c r="E325" s="30">
        <v>224205</v>
      </c>
      <c r="F325" s="30">
        <v>0</v>
      </c>
      <c r="G325" s="30">
        <f t="shared" si="10"/>
        <v>262000</v>
      </c>
      <c r="H325" s="53">
        <v>262000</v>
      </c>
      <c r="I325" s="54">
        <v>271000</v>
      </c>
    </row>
    <row r="326" spans="1:9" x14ac:dyDescent="0.25">
      <c r="A326" s="270" t="s">
        <v>45</v>
      </c>
      <c r="B326" s="274"/>
      <c r="C326" s="274"/>
      <c r="D326" s="286" t="s">
        <v>46</v>
      </c>
      <c r="E326" s="30">
        <v>252047</v>
      </c>
      <c r="F326" s="30">
        <v>218519</v>
      </c>
      <c r="G326" s="30">
        <f t="shared" si="10"/>
        <v>43481</v>
      </c>
      <c r="H326" s="53">
        <v>262000</v>
      </c>
      <c r="I326" s="54">
        <v>271000</v>
      </c>
    </row>
    <row r="327" spans="1:9" x14ac:dyDescent="0.25">
      <c r="A327" s="270" t="s">
        <v>47</v>
      </c>
      <c r="B327" s="274"/>
      <c r="C327" s="274"/>
      <c r="D327" s="286" t="s">
        <v>48</v>
      </c>
      <c r="E327" s="30">
        <v>60000</v>
      </c>
      <c r="F327" s="30">
        <v>0</v>
      </c>
      <c r="G327" s="30">
        <f t="shared" si="10"/>
        <v>70000</v>
      </c>
      <c r="H327" s="53">
        <v>70000</v>
      </c>
      <c r="I327" s="54">
        <v>70000</v>
      </c>
    </row>
    <row r="328" spans="1:9" x14ac:dyDescent="0.25">
      <c r="A328" s="270" t="s">
        <v>49</v>
      </c>
      <c r="B328" s="274"/>
      <c r="C328" s="274"/>
      <c r="D328" s="286" t="s">
        <v>50</v>
      </c>
      <c r="E328" s="30">
        <v>342375.36</v>
      </c>
      <c r="F328" s="30">
        <v>167701.32</v>
      </c>
      <c r="G328" s="30">
        <f t="shared" si="10"/>
        <v>208698.68</v>
      </c>
      <c r="H328" s="53">
        <v>376400</v>
      </c>
      <c r="I328" s="54">
        <v>390000</v>
      </c>
    </row>
    <row r="329" spans="1:9" x14ac:dyDescent="0.25">
      <c r="A329" s="270" t="s">
        <v>51</v>
      </c>
      <c r="B329" s="274"/>
      <c r="C329" s="274"/>
      <c r="D329" s="286" t="s">
        <v>52</v>
      </c>
      <c r="E329" s="30">
        <v>56662.559999999998</v>
      </c>
      <c r="F329" s="30">
        <v>27637.52</v>
      </c>
      <c r="G329" s="30">
        <f t="shared" si="10"/>
        <v>35762.479999999996</v>
      </c>
      <c r="H329" s="53">
        <v>63400</v>
      </c>
      <c r="I329" s="54">
        <v>65000</v>
      </c>
    </row>
    <row r="330" spans="1:9" x14ac:dyDescent="0.25">
      <c r="A330" s="270" t="s">
        <v>53</v>
      </c>
      <c r="B330" s="274"/>
      <c r="C330" s="274"/>
      <c r="D330" s="286" t="s">
        <v>54</v>
      </c>
      <c r="E330" s="30">
        <v>33218.230000000003</v>
      </c>
      <c r="F330" s="30">
        <v>19087.28</v>
      </c>
      <c r="G330" s="30">
        <f t="shared" si="10"/>
        <v>42912.72</v>
      </c>
      <c r="H330" s="53">
        <v>62000</v>
      </c>
      <c r="I330" s="54">
        <v>55000</v>
      </c>
    </row>
    <row r="331" spans="1:9" x14ac:dyDescent="0.25">
      <c r="A331" s="270" t="s">
        <v>55</v>
      </c>
      <c r="B331" s="274"/>
      <c r="C331" s="274"/>
      <c r="D331" s="286"/>
      <c r="E331" s="30"/>
      <c r="F331" s="30"/>
      <c r="G331" s="30">
        <f t="shared" si="10"/>
        <v>0</v>
      </c>
      <c r="H331" s="53"/>
      <c r="I331" s="54"/>
    </row>
    <row r="332" spans="1:9" x14ac:dyDescent="0.25">
      <c r="A332" s="270" t="s">
        <v>56</v>
      </c>
      <c r="B332" s="274"/>
      <c r="C332" s="274"/>
      <c r="D332" s="286" t="s">
        <v>57</v>
      </c>
      <c r="E332" s="30">
        <v>15585.96</v>
      </c>
      <c r="F332" s="30">
        <v>7200</v>
      </c>
      <c r="G332" s="30">
        <f t="shared" si="10"/>
        <v>24995</v>
      </c>
      <c r="H332" s="53">
        <v>32195</v>
      </c>
      <c r="I332" s="54">
        <v>33000</v>
      </c>
    </row>
    <row r="333" spans="1:9" x14ac:dyDescent="0.25">
      <c r="A333" s="270" t="s">
        <v>58</v>
      </c>
      <c r="B333" s="274"/>
      <c r="C333" s="274"/>
      <c r="D333" s="286" t="s">
        <v>59</v>
      </c>
      <c r="E333" s="30">
        <v>339833.08</v>
      </c>
      <c r="F333" s="30">
        <v>25148.11</v>
      </c>
      <c r="G333" s="30">
        <f t="shared" si="10"/>
        <v>574851.89</v>
      </c>
      <c r="H333" s="53">
        <v>600000</v>
      </c>
      <c r="I333" s="54">
        <v>600000</v>
      </c>
    </row>
    <row r="334" spans="1:9" x14ac:dyDescent="0.25">
      <c r="A334" s="270" t="s">
        <v>60</v>
      </c>
      <c r="B334" s="274"/>
      <c r="C334" s="274"/>
      <c r="D334" s="286" t="s">
        <v>61</v>
      </c>
      <c r="E334" s="64">
        <v>52000</v>
      </c>
      <c r="F334" s="64">
        <v>0</v>
      </c>
      <c r="G334" s="30">
        <f t="shared" si="10"/>
        <v>70000</v>
      </c>
      <c r="H334" s="53">
        <v>70000</v>
      </c>
      <c r="I334" s="54">
        <v>70000</v>
      </c>
    </row>
    <row r="335" spans="1:9" x14ac:dyDescent="0.25">
      <c r="A335" s="245" t="s">
        <v>179</v>
      </c>
      <c r="B335" s="246"/>
      <c r="C335" s="246"/>
      <c r="D335" s="286" t="s">
        <v>63</v>
      </c>
      <c r="E335" s="64">
        <v>20000</v>
      </c>
      <c r="F335" s="64">
        <v>0</v>
      </c>
      <c r="G335" s="30">
        <f t="shared" si="10"/>
        <v>0</v>
      </c>
      <c r="H335" s="53">
        <v>0</v>
      </c>
      <c r="I335" s="54"/>
    </row>
    <row r="336" spans="1:9" x14ac:dyDescent="0.25">
      <c r="A336" s="245" t="s">
        <v>180</v>
      </c>
      <c r="B336" s="246"/>
      <c r="C336" s="246"/>
      <c r="D336" s="286" t="s">
        <v>65</v>
      </c>
      <c r="E336" s="64">
        <v>0</v>
      </c>
      <c r="F336" s="64">
        <v>0</v>
      </c>
      <c r="G336" s="30">
        <f t="shared" si="10"/>
        <v>0</v>
      </c>
      <c r="H336" s="53">
        <v>0</v>
      </c>
      <c r="I336" s="54"/>
    </row>
    <row r="337" spans="1:9" x14ac:dyDescent="0.25">
      <c r="A337" s="245" t="s">
        <v>66</v>
      </c>
      <c r="B337" s="246"/>
      <c r="C337" s="246"/>
      <c r="D337" s="315" t="s">
        <v>67</v>
      </c>
      <c r="E337" s="56">
        <v>261500</v>
      </c>
      <c r="F337" s="56">
        <v>0</v>
      </c>
      <c r="G337" s="30">
        <f t="shared" si="10"/>
        <v>0</v>
      </c>
      <c r="H337" s="57">
        <v>0</v>
      </c>
      <c r="I337" s="58"/>
    </row>
    <row r="338" spans="1:9" ht="13.5" thickBot="1" x14ac:dyDescent="0.3">
      <c r="A338" s="334" t="s">
        <v>582</v>
      </c>
      <c r="B338" s="246"/>
      <c r="C338" s="246"/>
      <c r="D338" s="248" t="s">
        <v>583</v>
      </c>
      <c r="E338" s="11">
        <v>104000</v>
      </c>
      <c r="F338" s="11">
        <v>0</v>
      </c>
      <c r="G338" s="30">
        <f t="shared" si="10"/>
        <v>0</v>
      </c>
      <c r="H338" s="13">
        <v>0</v>
      </c>
      <c r="I338" s="13"/>
    </row>
    <row r="339" spans="1:9" ht="12" customHeight="1" thickBot="1" x14ac:dyDescent="0.3">
      <c r="A339" s="279" t="s">
        <v>68</v>
      </c>
      <c r="B339" s="280"/>
      <c r="C339" s="281"/>
      <c r="D339" s="282"/>
      <c r="E339" s="65">
        <f>SUM(E317:E338)</f>
        <v>5163655.4300000006</v>
      </c>
      <c r="F339" s="65">
        <f>SUM(F317:F338)</f>
        <v>2127808.44</v>
      </c>
      <c r="G339" s="65">
        <f>SUM(G317:G338)</f>
        <v>3577886.5600000005</v>
      </c>
      <c r="H339" s="65">
        <f>SUM(H317:H338)</f>
        <v>5705695</v>
      </c>
      <c r="I339" s="61">
        <f>SUM(I317:I337)</f>
        <v>5776000</v>
      </c>
    </row>
    <row r="340" spans="1:9" x14ac:dyDescent="0.25">
      <c r="A340" s="268" t="s">
        <v>223</v>
      </c>
      <c r="B340" s="265"/>
      <c r="C340" s="265"/>
      <c r="D340" s="348"/>
      <c r="E340" s="316"/>
      <c r="F340" s="316"/>
      <c r="G340" s="316"/>
      <c r="H340" s="316"/>
      <c r="I340" s="316"/>
    </row>
    <row r="341" spans="1:9" x14ac:dyDescent="0.25">
      <c r="A341" s="245" t="s">
        <v>70</v>
      </c>
      <c r="B341" s="274"/>
      <c r="C341" s="274"/>
      <c r="D341" s="286" t="s">
        <v>71</v>
      </c>
      <c r="E341" s="64">
        <v>169476.8</v>
      </c>
      <c r="F341" s="64">
        <v>49336</v>
      </c>
      <c r="G341" s="30">
        <f t="shared" ref="G341:G358" si="11">H341-F341</f>
        <v>150664</v>
      </c>
      <c r="H341" s="64">
        <v>200000</v>
      </c>
      <c r="I341" s="64">
        <v>200000</v>
      </c>
    </row>
    <row r="342" spans="1:9" x14ac:dyDescent="0.25">
      <c r="A342" s="245" t="s">
        <v>72</v>
      </c>
      <c r="B342" s="274"/>
      <c r="C342" s="274"/>
      <c r="D342" s="286" t="s">
        <v>73</v>
      </c>
      <c r="E342" s="64">
        <v>118820</v>
      </c>
      <c r="F342" s="64">
        <v>6300</v>
      </c>
      <c r="G342" s="30">
        <f t="shared" si="11"/>
        <v>133700</v>
      </c>
      <c r="H342" s="64">
        <v>140000</v>
      </c>
      <c r="I342" s="64">
        <v>140000</v>
      </c>
    </row>
    <row r="343" spans="1:9" x14ac:dyDescent="0.25">
      <c r="A343" s="245" t="s">
        <v>584</v>
      </c>
      <c r="B343" s="274"/>
      <c r="C343" s="274"/>
      <c r="D343" s="286" t="s">
        <v>74</v>
      </c>
      <c r="E343" s="64">
        <v>74212</v>
      </c>
      <c r="F343" s="64">
        <v>11911</v>
      </c>
      <c r="G343" s="30">
        <f t="shared" si="11"/>
        <v>108089</v>
      </c>
      <c r="H343" s="64">
        <v>120000</v>
      </c>
      <c r="I343" s="64">
        <v>120000</v>
      </c>
    </row>
    <row r="344" spans="1:9" x14ac:dyDescent="0.25">
      <c r="A344" s="270" t="s">
        <v>224</v>
      </c>
      <c r="B344" s="274"/>
      <c r="C344" s="274"/>
      <c r="D344" s="286" t="s">
        <v>225</v>
      </c>
      <c r="E344" s="64">
        <v>199960.91</v>
      </c>
      <c r="F344" s="64">
        <v>98307.98</v>
      </c>
      <c r="G344" s="30">
        <f t="shared" si="11"/>
        <v>101692.02</v>
      </c>
      <c r="H344" s="64">
        <v>200000</v>
      </c>
      <c r="I344" s="64">
        <v>200000</v>
      </c>
    </row>
    <row r="345" spans="1:9" x14ac:dyDescent="0.25">
      <c r="A345" s="270" t="s">
        <v>79</v>
      </c>
      <c r="B345" s="274"/>
      <c r="C345" s="274"/>
      <c r="D345" s="286" t="s">
        <v>80</v>
      </c>
      <c r="E345" s="64">
        <v>89579.75</v>
      </c>
      <c r="F345" s="64">
        <v>25690</v>
      </c>
      <c r="G345" s="30">
        <f t="shared" si="11"/>
        <v>124310</v>
      </c>
      <c r="H345" s="64">
        <v>150000</v>
      </c>
      <c r="I345" s="64">
        <v>150000</v>
      </c>
    </row>
    <row r="346" spans="1:9" x14ac:dyDescent="0.25">
      <c r="A346" s="270" t="s">
        <v>81</v>
      </c>
      <c r="B346" s="274"/>
      <c r="C346" s="274"/>
      <c r="D346" s="286" t="s">
        <v>82</v>
      </c>
      <c r="E346" s="64">
        <v>56760.5</v>
      </c>
      <c r="F346" s="64">
        <v>29010</v>
      </c>
      <c r="G346" s="30">
        <f t="shared" si="11"/>
        <v>40990</v>
      </c>
      <c r="H346" s="64">
        <v>70000</v>
      </c>
      <c r="I346" s="64">
        <v>70000</v>
      </c>
    </row>
    <row r="347" spans="1:9" x14ac:dyDescent="0.25">
      <c r="A347" s="270" t="s">
        <v>87</v>
      </c>
      <c r="B347" s="274"/>
      <c r="C347" s="274"/>
      <c r="D347" s="286" t="s">
        <v>88</v>
      </c>
      <c r="E347" s="64">
        <v>181</v>
      </c>
      <c r="F347" s="64">
        <v>0</v>
      </c>
      <c r="G347" s="30">
        <f t="shared" si="11"/>
        <v>2000</v>
      </c>
      <c r="H347" s="64">
        <v>2000</v>
      </c>
      <c r="I347" s="64">
        <v>2000</v>
      </c>
    </row>
    <row r="348" spans="1:9" x14ac:dyDescent="0.25">
      <c r="A348" s="270" t="s">
        <v>90</v>
      </c>
      <c r="B348" s="274"/>
      <c r="C348" s="274"/>
      <c r="D348" s="286" t="s">
        <v>91</v>
      </c>
      <c r="E348" s="64">
        <v>15816</v>
      </c>
      <c r="F348" s="64">
        <v>6963</v>
      </c>
      <c r="G348" s="30">
        <f t="shared" si="11"/>
        <v>13037</v>
      </c>
      <c r="H348" s="64">
        <v>20000</v>
      </c>
      <c r="I348" s="64">
        <v>36000</v>
      </c>
    </row>
    <row r="349" spans="1:9" x14ac:dyDescent="0.25">
      <c r="A349" s="270" t="s">
        <v>109</v>
      </c>
      <c r="B349" s="274"/>
      <c r="C349" s="274"/>
      <c r="D349" s="315" t="s">
        <v>110</v>
      </c>
      <c r="E349" s="64">
        <v>39950</v>
      </c>
      <c r="F349" s="64">
        <v>0</v>
      </c>
      <c r="G349" s="30">
        <f t="shared" si="11"/>
        <v>50000</v>
      </c>
      <c r="H349" s="64">
        <v>50000</v>
      </c>
      <c r="I349" s="64">
        <v>50000</v>
      </c>
    </row>
    <row r="350" spans="1:9" x14ac:dyDescent="0.25">
      <c r="A350" s="270" t="s">
        <v>226</v>
      </c>
      <c r="B350" s="274"/>
      <c r="C350" s="274"/>
      <c r="D350" s="315"/>
      <c r="E350" s="64"/>
      <c r="F350" s="64"/>
      <c r="G350" s="30">
        <f t="shared" si="11"/>
        <v>0</v>
      </c>
      <c r="H350" s="64"/>
      <c r="I350" s="64"/>
    </row>
    <row r="351" spans="1:9" x14ac:dyDescent="0.25">
      <c r="A351" s="270" t="s">
        <v>227</v>
      </c>
      <c r="B351" s="274"/>
      <c r="C351" s="274"/>
      <c r="D351" s="286" t="s">
        <v>207</v>
      </c>
      <c r="E351" s="64">
        <v>41940</v>
      </c>
      <c r="F351" s="64">
        <v>220</v>
      </c>
      <c r="G351" s="30">
        <f t="shared" si="11"/>
        <v>79780</v>
      </c>
      <c r="H351" s="64">
        <v>80000</v>
      </c>
      <c r="I351" s="64">
        <v>80000</v>
      </c>
    </row>
    <row r="352" spans="1:9" x14ac:dyDescent="0.25">
      <c r="A352" s="270" t="s">
        <v>185</v>
      </c>
      <c r="B352" s="274"/>
      <c r="C352" s="274"/>
      <c r="D352" s="286"/>
      <c r="E352" s="64"/>
      <c r="F352" s="64"/>
      <c r="G352" s="30">
        <f t="shared" si="11"/>
        <v>0</v>
      </c>
      <c r="H352" s="64"/>
      <c r="I352" s="64"/>
    </row>
    <row r="353" spans="1:9" x14ac:dyDescent="0.25">
      <c r="A353" s="270" t="s">
        <v>228</v>
      </c>
      <c r="B353" s="274"/>
      <c r="C353" s="274"/>
      <c r="D353" s="286" t="s">
        <v>113</v>
      </c>
      <c r="E353" s="64">
        <v>0</v>
      </c>
      <c r="F353" s="64">
        <v>0</v>
      </c>
      <c r="G353" s="30">
        <f t="shared" si="11"/>
        <v>20000</v>
      </c>
      <c r="H353" s="64">
        <v>20000</v>
      </c>
      <c r="I353" s="64">
        <v>20000</v>
      </c>
    </row>
    <row r="354" spans="1:9" x14ac:dyDescent="0.25">
      <c r="A354" s="270" t="s">
        <v>229</v>
      </c>
      <c r="B354" s="274"/>
      <c r="C354" s="274"/>
      <c r="D354" s="286" t="s">
        <v>230</v>
      </c>
      <c r="E354" s="64">
        <v>0</v>
      </c>
      <c r="F354" s="64">
        <v>0</v>
      </c>
      <c r="G354" s="30">
        <f t="shared" si="11"/>
        <v>0</v>
      </c>
      <c r="H354" s="64">
        <v>0</v>
      </c>
      <c r="I354" s="64">
        <v>0</v>
      </c>
    </row>
    <row r="355" spans="1:9" x14ac:dyDescent="0.25">
      <c r="A355" s="270" t="s">
        <v>114</v>
      </c>
      <c r="B355" s="274"/>
      <c r="C355" s="274"/>
      <c r="D355" s="286" t="s">
        <v>115</v>
      </c>
      <c r="E355" s="64">
        <v>48003.75</v>
      </c>
      <c r="F355" s="64">
        <v>24746.25</v>
      </c>
      <c r="G355" s="30">
        <f t="shared" si="11"/>
        <v>35253.75</v>
      </c>
      <c r="H355" s="64">
        <v>60000</v>
      </c>
      <c r="I355" s="64">
        <v>80000</v>
      </c>
    </row>
    <row r="356" spans="1:9" ht="12.95" customHeight="1" x14ac:dyDescent="0.25">
      <c r="A356" s="270" t="s">
        <v>231</v>
      </c>
      <c r="B356" s="274"/>
      <c r="C356" s="274"/>
      <c r="D356" s="286" t="s">
        <v>232</v>
      </c>
      <c r="E356" s="64">
        <v>0</v>
      </c>
      <c r="F356" s="64">
        <v>0</v>
      </c>
      <c r="G356" s="30">
        <f t="shared" si="11"/>
        <v>0</v>
      </c>
      <c r="H356" s="64"/>
      <c r="I356" s="64"/>
    </row>
    <row r="357" spans="1:9" x14ac:dyDescent="0.25">
      <c r="A357" s="270" t="s">
        <v>118</v>
      </c>
      <c r="B357" s="274"/>
      <c r="C357" s="274"/>
      <c r="D357" s="286" t="s">
        <v>119</v>
      </c>
      <c r="E357" s="64">
        <v>15000</v>
      </c>
      <c r="F357" s="64">
        <v>0</v>
      </c>
      <c r="G357" s="30">
        <f t="shared" si="11"/>
        <v>30000</v>
      </c>
      <c r="H357" s="64">
        <v>30000</v>
      </c>
      <c r="I357" s="64">
        <v>30000</v>
      </c>
    </row>
    <row r="358" spans="1:9" ht="13.5" thickBot="1" x14ac:dyDescent="0.3">
      <c r="A358" s="270" t="s">
        <v>141</v>
      </c>
      <c r="B358" s="274"/>
      <c r="C358" s="274"/>
      <c r="D358" s="315" t="s">
        <v>142</v>
      </c>
      <c r="E358" s="56">
        <v>59748.75</v>
      </c>
      <c r="F358" s="56">
        <v>45214.25</v>
      </c>
      <c r="G358" s="30">
        <f t="shared" si="11"/>
        <v>54785.75</v>
      </c>
      <c r="H358" s="56">
        <v>100000</v>
      </c>
      <c r="I358" s="56">
        <v>100000</v>
      </c>
    </row>
    <row r="359" spans="1:9" ht="13.5" thickBot="1" x14ac:dyDescent="0.3">
      <c r="A359" s="279" t="s">
        <v>143</v>
      </c>
      <c r="B359" s="280"/>
      <c r="C359" s="281"/>
      <c r="D359" s="282"/>
      <c r="E359" s="82">
        <f>SUM(E341:E358)</f>
        <v>929449.46</v>
      </c>
      <c r="F359" s="83">
        <f>SUM(F341:F358)</f>
        <v>297698.48</v>
      </c>
      <c r="G359" s="84">
        <f>SUM(G341:G358)</f>
        <v>944301.52</v>
      </c>
      <c r="H359" s="82">
        <f>SUM(H341:H358)</f>
        <v>1242000</v>
      </c>
      <c r="I359" s="82">
        <f>SUM(I341:I358)</f>
        <v>1278000</v>
      </c>
    </row>
    <row r="360" spans="1:9" x14ac:dyDescent="0.25">
      <c r="A360" s="268" t="s">
        <v>144</v>
      </c>
      <c r="B360" s="265"/>
      <c r="C360" s="265"/>
      <c r="D360" s="284"/>
      <c r="E360" s="316"/>
      <c r="F360" s="316"/>
      <c r="G360" s="316"/>
      <c r="H360" s="316"/>
      <c r="I360" s="349"/>
    </row>
    <row r="361" spans="1:9" x14ac:dyDescent="0.25">
      <c r="A361" s="270" t="s">
        <v>233</v>
      </c>
      <c r="B361" s="274"/>
      <c r="C361" s="274"/>
      <c r="D361" s="286" t="s">
        <v>152</v>
      </c>
      <c r="E361" s="64">
        <v>0</v>
      </c>
      <c r="F361" s="64">
        <v>0</v>
      </c>
      <c r="G361" s="64">
        <f t="shared" ref="G361:G366" si="12">H361-F361</f>
        <v>0</v>
      </c>
      <c r="H361" s="64"/>
      <c r="I361" s="64"/>
    </row>
    <row r="362" spans="1:9" x14ac:dyDescent="0.25">
      <c r="A362" s="270" t="s">
        <v>153</v>
      </c>
      <c r="B362" s="274"/>
      <c r="C362" s="274"/>
      <c r="D362" s="286"/>
      <c r="E362" s="64"/>
      <c r="F362" s="64"/>
      <c r="G362" s="64">
        <f t="shared" si="12"/>
        <v>0</v>
      </c>
      <c r="H362" s="64"/>
      <c r="I362" s="64"/>
    </row>
    <row r="363" spans="1:9" x14ac:dyDescent="0.25">
      <c r="A363" s="270" t="s">
        <v>234</v>
      </c>
      <c r="B363" s="274"/>
      <c r="C363" s="274"/>
      <c r="D363" s="286" t="s">
        <v>155</v>
      </c>
      <c r="E363" s="64">
        <v>99425</v>
      </c>
      <c r="F363" s="64">
        <v>0</v>
      </c>
      <c r="G363" s="64">
        <f t="shared" si="12"/>
        <v>150000</v>
      </c>
      <c r="H363" s="64">
        <v>150000</v>
      </c>
      <c r="I363" s="64"/>
    </row>
    <row r="364" spans="1:9" ht="11.25" customHeight="1" x14ac:dyDescent="0.25">
      <c r="A364" s="270" t="s">
        <v>235</v>
      </c>
      <c r="B364" s="274"/>
      <c r="C364" s="274"/>
      <c r="D364" s="286" t="s">
        <v>159</v>
      </c>
      <c r="E364" s="64">
        <v>0</v>
      </c>
      <c r="F364" s="64">
        <v>0</v>
      </c>
      <c r="G364" s="64">
        <f t="shared" si="12"/>
        <v>0</v>
      </c>
      <c r="H364" s="64"/>
      <c r="I364" s="64">
        <v>100000</v>
      </c>
    </row>
    <row r="365" spans="1:9" ht="9.75" customHeight="1" x14ac:dyDescent="0.25">
      <c r="A365" s="270" t="s">
        <v>214</v>
      </c>
      <c r="B365" s="274"/>
      <c r="C365" s="274"/>
      <c r="D365" s="286" t="s">
        <v>161</v>
      </c>
      <c r="E365" s="64">
        <v>26320</v>
      </c>
      <c r="F365" s="64">
        <v>0</v>
      </c>
      <c r="G365" s="64">
        <f t="shared" si="12"/>
        <v>0</v>
      </c>
      <c r="H365" s="64"/>
      <c r="I365" s="64"/>
    </row>
    <row r="366" spans="1:9" ht="9.75" customHeight="1" thickBot="1" x14ac:dyDescent="0.3">
      <c r="A366" s="270" t="s">
        <v>236</v>
      </c>
      <c r="B366" s="274"/>
      <c r="C366" s="274"/>
      <c r="D366" s="315" t="s">
        <v>163</v>
      </c>
      <c r="E366" s="56">
        <v>0</v>
      </c>
      <c r="F366" s="56">
        <v>0</v>
      </c>
      <c r="G366" s="64">
        <f t="shared" si="12"/>
        <v>0</v>
      </c>
      <c r="H366" s="56"/>
      <c r="I366" s="56"/>
    </row>
    <row r="367" spans="1:9" ht="12.75" customHeight="1" thickBot="1" x14ac:dyDescent="0.3">
      <c r="A367" s="279" t="s">
        <v>164</v>
      </c>
      <c r="B367" s="280"/>
      <c r="C367" s="281"/>
      <c r="D367" s="350"/>
      <c r="E367" s="84">
        <f>SUM(E361:E366)</f>
        <v>125745</v>
      </c>
      <c r="F367" s="82">
        <f>SUM(F361:F366)</f>
        <v>0</v>
      </c>
      <c r="G367" s="82">
        <f>SUM(G361:G366)</f>
        <v>150000</v>
      </c>
      <c r="H367" s="83">
        <f>SUM(H361:H366)</f>
        <v>150000</v>
      </c>
      <c r="I367" s="83">
        <f>SUM(I361:I366)</f>
        <v>100000</v>
      </c>
    </row>
    <row r="368" spans="1:9" ht="13.5" customHeight="1" thickBot="1" x14ac:dyDescent="0.3">
      <c r="A368" s="351" t="s">
        <v>165</v>
      </c>
      <c r="B368" s="342"/>
      <c r="C368" s="352"/>
      <c r="D368" s="299"/>
      <c r="E368" s="353">
        <f>E339+E359+E367</f>
        <v>6218849.8900000006</v>
      </c>
      <c r="F368" s="324">
        <f>F339+F359+F367</f>
        <v>2425506.92</v>
      </c>
      <c r="G368" s="353">
        <f>G339+G359+G367</f>
        <v>4672188.08</v>
      </c>
      <c r="H368" s="324">
        <f>H339+H359+H367</f>
        <v>7097695</v>
      </c>
      <c r="I368" s="324">
        <f>I339+I359+I367</f>
        <v>7154000</v>
      </c>
    </row>
    <row r="369" spans="1:9" ht="9" customHeight="1" x14ac:dyDescent="0.25">
      <c r="A369" s="259"/>
      <c r="B369" s="259"/>
      <c r="C369" s="259"/>
      <c r="D369" s="354"/>
      <c r="E369" s="354"/>
      <c r="F369" s="354"/>
      <c r="G369" s="354"/>
      <c r="H369" s="354"/>
      <c r="I369" s="355"/>
    </row>
    <row r="370" spans="1:9" ht="11.25" customHeight="1" x14ac:dyDescent="0.25">
      <c r="A370" s="301" t="s">
        <v>215</v>
      </c>
      <c r="B370" s="301"/>
      <c r="C370" s="301"/>
      <c r="D370" s="301" t="s">
        <v>167</v>
      </c>
      <c r="E370" s="301"/>
      <c r="F370" s="262"/>
      <c r="G370" s="661" t="s">
        <v>1</v>
      </c>
      <c r="H370" s="661"/>
      <c r="I370" s="259"/>
    </row>
    <row r="371" spans="1:9" x14ac:dyDescent="0.25">
      <c r="A371" s="259"/>
      <c r="B371" s="259"/>
      <c r="C371" s="259"/>
      <c r="D371" s="262"/>
      <c r="E371" s="262"/>
      <c r="F371" s="262"/>
      <c r="G371" s="262"/>
      <c r="H371" s="262"/>
      <c r="I371" s="262"/>
    </row>
    <row r="372" spans="1:9" x14ac:dyDescent="0.25">
      <c r="A372" s="265"/>
      <c r="B372" s="265"/>
      <c r="C372" s="265"/>
      <c r="D372" s="264"/>
      <c r="E372" s="264"/>
      <c r="F372" s="264"/>
      <c r="G372" s="264"/>
      <c r="H372" s="265"/>
      <c r="I372" s="259"/>
    </row>
    <row r="373" spans="1:9" x14ac:dyDescent="0.25">
      <c r="A373" s="265" t="s">
        <v>237</v>
      </c>
      <c r="B373" s="265"/>
      <c r="C373" s="265"/>
      <c r="D373" s="662" t="s">
        <v>169</v>
      </c>
      <c r="E373" s="662"/>
      <c r="F373" s="662"/>
      <c r="G373" s="264"/>
      <c r="H373" s="663" t="s">
        <v>168</v>
      </c>
      <c r="I373" s="663"/>
    </row>
    <row r="374" spans="1:9" x14ac:dyDescent="0.25">
      <c r="A374" s="259" t="s">
        <v>238</v>
      </c>
      <c r="B374" s="259"/>
      <c r="C374" s="259"/>
      <c r="D374" s="680" t="s">
        <v>171</v>
      </c>
      <c r="E374" s="680"/>
      <c r="F374" s="680"/>
      <c r="G374" s="262"/>
      <c r="H374" s="679" t="s">
        <v>170</v>
      </c>
      <c r="I374" s="679"/>
    </row>
    <row r="375" spans="1:9" ht="9.75" customHeight="1" x14ac:dyDescent="0.25">
      <c r="A375" s="302"/>
      <c r="B375" s="302"/>
      <c r="C375" s="302"/>
      <c r="D375" s="346"/>
      <c r="E375" s="346"/>
      <c r="F375" s="346"/>
      <c r="G375" s="356"/>
      <c r="H375" s="357"/>
      <c r="I375" s="357"/>
    </row>
    <row r="376" spans="1:9" ht="11.25" customHeight="1" x14ac:dyDescent="0.25">
      <c r="A376" s="302"/>
      <c r="B376" s="302"/>
      <c r="C376" s="302"/>
      <c r="D376" s="346"/>
      <c r="E376" s="346"/>
      <c r="F376" s="346"/>
      <c r="G376" s="356"/>
      <c r="H376" s="357"/>
      <c r="I376" s="357"/>
    </row>
    <row r="377" spans="1:9" x14ac:dyDescent="0.25">
      <c r="A377" s="302"/>
      <c r="B377" s="302"/>
      <c r="C377" s="302"/>
      <c r="D377" s="346"/>
      <c r="E377" s="346"/>
      <c r="F377" s="346"/>
      <c r="G377" s="356"/>
      <c r="H377" s="357"/>
      <c r="I377" s="357"/>
    </row>
    <row r="378" spans="1:9" x14ac:dyDescent="0.25">
      <c r="A378" s="302"/>
      <c r="B378" s="302"/>
      <c r="C378" s="302"/>
      <c r="D378" s="346"/>
      <c r="E378" s="346"/>
      <c r="F378" s="346"/>
      <c r="G378" s="356"/>
      <c r="H378" s="357"/>
      <c r="I378" s="357"/>
    </row>
    <row r="379" spans="1:9" x14ac:dyDescent="0.25">
      <c r="A379" s="302"/>
      <c r="B379" s="302"/>
      <c r="C379" s="302"/>
      <c r="D379" s="346"/>
      <c r="E379" s="346"/>
      <c r="F379" s="346"/>
      <c r="G379" s="356"/>
      <c r="H379" s="357"/>
      <c r="I379" s="357"/>
    </row>
    <row r="380" spans="1:9" x14ac:dyDescent="0.25">
      <c r="A380" s="302"/>
      <c r="B380" s="302"/>
      <c r="C380" s="302"/>
      <c r="D380" s="346"/>
      <c r="E380" s="346"/>
      <c r="F380" s="346"/>
      <c r="G380" s="356"/>
      <c r="H380" s="357"/>
      <c r="I380" s="357"/>
    </row>
    <row r="381" spans="1:9" x14ac:dyDescent="0.25">
      <c r="A381" s="302"/>
      <c r="B381" s="302"/>
      <c r="C381" s="302"/>
      <c r="D381" s="346"/>
      <c r="E381" s="346"/>
      <c r="F381" s="346"/>
      <c r="G381" s="356"/>
      <c r="H381" s="357"/>
      <c r="I381" s="357"/>
    </row>
    <row r="382" spans="1:9" ht="15.75" x14ac:dyDescent="0.25">
      <c r="A382" s="304" t="s">
        <v>597</v>
      </c>
      <c r="B382" s="304"/>
      <c r="C382" s="304"/>
      <c r="D382" s="358"/>
      <c r="E382" s="358"/>
      <c r="F382" s="358"/>
      <c r="G382" s="358"/>
      <c r="H382" s="358"/>
      <c r="I382" s="358"/>
    </row>
    <row r="383" spans="1:9" x14ac:dyDescent="0.25">
      <c r="A383" s="265"/>
      <c r="B383" s="265"/>
      <c r="C383" s="265"/>
      <c r="D383" s="259"/>
      <c r="E383" s="259"/>
      <c r="F383" s="259"/>
      <c r="G383" s="259"/>
      <c r="H383" s="259"/>
      <c r="I383" s="259"/>
    </row>
    <row r="384" spans="1:9" ht="15" x14ac:dyDescent="0.25">
      <c r="A384" s="664" t="s">
        <v>8</v>
      </c>
      <c r="B384" s="664"/>
      <c r="C384" s="664"/>
      <c r="D384" s="664"/>
      <c r="E384" s="664"/>
      <c r="F384" s="664"/>
      <c r="G384" s="664"/>
      <c r="H384" s="664"/>
      <c r="I384" s="664"/>
    </row>
    <row r="385" spans="1:9" ht="15" x14ac:dyDescent="0.25">
      <c r="A385" s="664" t="s">
        <v>9</v>
      </c>
      <c r="B385" s="664"/>
      <c r="C385" s="664"/>
      <c r="D385" s="664"/>
      <c r="E385" s="664"/>
      <c r="F385" s="664"/>
      <c r="G385" s="664"/>
      <c r="H385" s="664"/>
      <c r="I385" s="664"/>
    </row>
    <row r="386" spans="1:9" ht="15" x14ac:dyDescent="0.25">
      <c r="A386" s="359"/>
      <c r="B386" s="359"/>
      <c r="C386" s="359"/>
      <c r="D386" s="307"/>
      <c r="E386" s="259"/>
      <c r="F386" s="259"/>
      <c r="G386" s="259"/>
      <c r="H386" s="259"/>
      <c r="I386" s="259"/>
    </row>
    <row r="387" spans="1:9" ht="15" x14ac:dyDescent="0.25">
      <c r="A387" s="359" t="s">
        <v>239</v>
      </c>
      <c r="B387" s="359"/>
      <c r="C387" s="359"/>
      <c r="D387" s="307"/>
      <c r="E387" s="259"/>
      <c r="F387" s="259"/>
      <c r="G387" s="259"/>
      <c r="H387" s="259"/>
      <c r="I387" s="259"/>
    </row>
    <row r="388" spans="1:9" x14ac:dyDescent="0.25">
      <c r="A388" s="665" t="s">
        <v>13</v>
      </c>
      <c r="B388" s="666"/>
      <c r="C388" s="667"/>
      <c r="D388" s="226" t="s">
        <v>14</v>
      </c>
      <c r="E388" s="227" t="s">
        <v>15</v>
      </c>
      <c r="F388" s="671" t="s">
        <v>581</v>
      </c>
      <c r="G388" s="672"/>
      <c r="H388" s="673"/>
      <c r="I388" s="228" t="s">
        <v>16</v>
      </c>
    </row>
    <row r="389" spans="1:9" x14ac:dyDescent="0.25">
      <c r="A389" s="668"/>
      <c r="B389" s="669"/>
      <c r="C389" s="670"/>
      <c r="D389" s="229" t="s">
        <v>17</v>
      </c>
      <c r="E389" s="230">
        <v>2019</v>
      </c>
      <c r="F389" s="231" t="s">
        <v>18</v>
      </c>
      <c r="G389" s="231" t="s">
        <v>19</v>
      </c>
      <c r="H389" s="674" t="s">
        <v>20</v>
      </c>
      <c r="I389" s="232">
        <v>2021</v>
      </c>
    </row>
    <row r="390" spans="1:9" x14ac:dyDescent="0.25">
      <c r="A390" s="668"/>
      <c r="B390" s="669"/>
      <c r="C390" s="670"/>
      <c r="D390" s="233"/>
      <c r="E390" s="230" t="s">
        <v>21</v>
      </c>
      <c r="F390" s="229" t="s">
        <v>21</v>
      </c>
      <c r="G390" s="229" t="s">
        <v>22</v>
      </c>
      <c r="H390" s="675"/>
      <c r="I390" s="232" t="s">
        <v>23</v>
      </c>
    </row>
    <row r="391" spans="1:9" x14ac:dyDescent="0.25">
      <c r="A391" s="234" t="s">
        <v>24</v>
      </c>
      <c r="B391" s="235"/>
      <c r="C391" s="235"/>
      <c r="D391" s="236" t="s">
        <v>25</v>
      </c>
      <c r="E391" s="235" t="s">
        <v>26</v>
      </c>
      <c r="F391" s="236" t="s">
        <v>27</v>
      </c>
      <c r="G391" s="236" t="s">
        <v>28</v>
      </c>
      <c r="H391" s="236" t="s">
        <v>29</v>
      </c>
      <c r="I391" s="237" t="s">
        <v>30</v>
      </c>
    </row>
    <row r="392" spans="1:9" x14ac:dyDescent="0.25">
      <c r="A392" s="268" t="s">
        <v>31</v>
      </c>
      <c r="B392" s="265"/>
      <c r="C392" s="265"/>
      <c r="D392" s="309"/>
      <c r="E392" s="360"/>
      <c r="F392" s="360"/>
      <c r="G392" s="360"/>
      <c r="H392" s="309"/>
      <c r="I392" s="308"/>
    </row>
    <row r="393" spans="1:9" x14ac:dyDescent="0.25">
      <c r="A393" s="268" t="s">
        <v>32</v>
      </c>
      <c r="B393" s="265"/>
      <c r="C393" s="265"/>
      <c r="D393" s="308"/>
      <c r="E393" s="311"/>
      <c r="F393" s="311"/>
      <c r="G393" s="311"/>
      <c r="H393" s="308"/>
      <c r="I393" s="361"/>
    </row>
    <row r="394" spans="1:9" x14ac:dyDescent="0.25">
      <c r="A394" s="270" t="s">
        <v>173</v>
      </c>
      <c r="B394" s="274"/>
      <c r="C394" s="274"/>
      <c r="D394" s="286" t="s">
        <v>34</v>
      </c>
      <c r="E394" s="30">
        <v>1713066</v>
      </c>
      <c r="F394" s="30">
        <v>681018</v>
      </c>
      <c r="G394" s="30">
        <f t="shared" ref="G394:G414" si="13">H394-F394</f>
        <v>1093182</v>
      </c>
      <c r="H394" s="74">
        <v>1774200</v>
      </c>
      <c r="I394" s="74">
        <v>1793000</v>
      </c>
    </row>
    <row r="395" spans="1:9" x14ac:dyDescent="0.25">
      <c r="A395" s="270" t="s">
        <v>35</v>
      </c>
      <c r="B395" s="274"/>
      <c r="C395" s="274"/>
      <c r="D395" s="286" t="s">
        <v>36</v>
      </c>
      <c r="E395" s="30">
        <v>120000</v>
      </c>
      <c r="F395" s="30">
        <v>36000</v>
      </c>
      <c r="G395" s="30">
        <f t="shared" si="13"/>
        <v>84000</v>
      </c>
      <c r="H395" s="74">
        <v>120000</v>
      </c>
      <c r="I395" s="74">
        <v>120000</v>
      </c>
    </row>
    <row r="396" spans="1:9" x14ac:dyDescent="0.25">
      <c r="A396" s="270" t="s">
        <v>37</v>
      </c>
      <c r="B396" s="274"/>
      <c r="C396" s="274"/>
      <c r="D396" s="286" t="s">
        <v>38</v>
      </c>
      <c r="E396" s="30">
        <v>81000</v>
      </c>
      <c r="F396" s="30">
        <v>40500</v>
      </c>
      <c r="G396" s="30">
        <f t="shared" si="13"/>
        <v>40500</v>
      </c>
      <c r="H396" s="74">
        <v>81000</v>
      </c>
      <c r="I396" s="74">
        <v>81000</v>
      </c>
    </row>
    <row r="397" spans="1:9" ht="11.25" customHeight="1" x14ac:dyDescent="0.25">
      <c r="A397" s="270" t="s">
        <v>219</v>
      </c>
      <c r="B397" s="274"/>
      <c r="C397" s="274"/>
      <c r="D397" s="286" t="s">
        <v>177</v>
      </c>
      <c r="E397" s="30">
        <v>81000</v>
      </c>
      <c r="F397" s="30">
        <v>40500</v>
      </c>
      <c r="G397" s="30">
        <f t="shared" si="13"/>
        <v>40500</v>
      </c>
      <c r="H397" s="74">
        <v>81000</v>
      </c>
      <c r="I397" s="74">
        <v>81000</v>
      </c>
    </row>
    <row r="398" spans="1:9" x14ac:dyDescent="0.25">
      <c r="A398" s="270" t="s">
        <v>39</v>
      </c>
      <c r="B398" s="274"/>
      <c r="C398" s="274"/>
      <c r="D398" s="286" t="s">
        <v>40</v>
      </c>
      <c r="E398" s="30">
        <v>30000</v>
      </c>
      <c r="F398" s="30">
        <v>18000</v>
      </c>
      <c r="G398" s="30">
        <f t="shared" si="13"/>
        <v>12000</v>
      </c>
      <c r="H398" s="74">
        <v>30000</v>
      </c>
      <c r="I398" s="74">
        <v>30000</v>
      </c>
    </row>
    <row r="399" spans="1:9" x14ac:dyDescent="0.25">
      <c r="A399" s="270" t="s">
        <v>41</v>
      </c>
      <c r="B399" s="274"/>
      <c r="C399" s="274"/>
      <c r="D399" s="286" t="s">
        <v>42</v>
      </c>
      <c r="E399" s="30">
        <v>0</v>
      </c>
      <c r="F399" s="30">
        <v>0</v>
      </c>
      <c r="G399" s="30">
        <f t="shared" si="13"/>
        <v>0</v>
      </c>
      <c r="H399" s="54">
        <v>0</v>
      </c>
      <c r="I399" s="74"/>
    </row>
    <row r="400" spans="1:9" x14ac:dyDescent="0.25">
      <c r="A400" s="245" t="s">
        <v>334</v>
      </c>
      <c r="B400" s="246"/>
      <c r="C400" s="246"/>
      <c r="D400" s="247" t="s">
        <v>335</v>
      </c>
      <c r="E400" s="8">
        <v>0</v>
      </c>
      <c r="F400" s="8">
        <v>12000</v>
      </c>
      <c r="G400" s="30">
        <f t="shared" si="13"/>
        <v>31500</v>
      </c>
      <c r="H400" s="9">
        <v>43500</v>
      </c>
      <c r="I400" s="9"/>
    </row>
    <row r="401" spans="1:9" x14ac:dyDescent="0.25">
      <c r="A401" s="270" t="s">
        <v>222</v>
      </c>
      <c r="B401" s="274"/>
      <c r="C401" s="274"/>
      <c r="D401" s="286" t="s">
        <v>44</v>
      </c>
      <c r="E401" s="30">
        <v>143464</v>
      </c>
      <c r="F401" s="30">
        <v>0</v>
      </c>
      <c r="G401" s="30">
        <f t="shared" si="13"/>
        <v>148400</v>
      </c>
      <c r="H401" s="74">
        <v>148400</v>
      </c>
      <c r="I401" s="74">
        <v>150000</v>
      </c>
    </row>
    <row r="402" spans="1:9" x14ac:dyDescent="0.25">
      <c r="A402" s="270" t="s">
        <v>45</v>
      </c>
      <c r="B402" s="274"/>
      <c r="C402" s="274"/>
      <c r="D402" s="286" t="s">
        <v>46</v>
      </c>
      <c r="E402" s="30">
        <v>142156</v>
      </c>
      <c r="F402" s="30">
        <v>114225</v>
      </c>
      <c r="G402" s="30">
        <f t="shared" si="13"/>
        <v>34175</v>
      </c>
      <c r="H402" s="74">
        <v>148400</v>
      </c>
      <c r="I402" s="74">
        <v>150000</v>
      </c>
    </row>
    <row r="403" spans="1:9" x14ac:dyDescent="0.25">
      <c r="A403" s="270" t="s">
        <v>47</v>
      </c>
      <c r="B403" s="274"/>
      <c r="C403" s="274"/>
      <c r="D403" s="286" t="s">
        <v>48</v>
      </c>
      <c r="E403" s="30">
        <v>25000</v>
      </c>
      <c r="F403" s="30">
        <v>0</v>
      </c>
      <c r="G403" s="30">
        <f t="shared" si="13"/>
        <v>25000</v>
      </c>
      <c r="H403" s="74">
        <v>25000</v>
      </c>
      <c r="I403" s="74">
        <v>25000</v>
      </c>
    </row>
    <row r="404" spans="1:9" x14ac:dyDescent="0.25">
      <c r="A404" s="270" t="s">
        <v>49</v>
      </c>
      <c r="B404" s="274"/>
      <c r="C404" s="274"/>
      <c r="D404" s="286" t="s">
        <v>50</v>
      </c>
      <c r="E404" s="30">
        <v>205567.92</v>
      </c>
      <c r="F404" s="30">
        <v>81722.16</v>
      </c>
      <c r="G404" s="30">
        <f t="shared" si="13"/>
        <v>131577.84</v>
      </c>
      <c r="H404" s="74">
        <v>213300</v>
      </c>
      <c r="I404" s="74">
        <v>216000</v>
      </c>
    </row>
    <row r="405" spans="1:9" x14ac:dyDescent="0.25">
      <c r="A405" s="270" t="s">
        <v>51</v>
      </c>
      <c r="B405" s="274"/>
      <c r="C405" s="274"/>
      <c r="D405" s="286" t="s">
        <v>52</v>
      </c>
      <c r="E405" s="30">
        <v>34261.32</v>
      </c>
      <c r="F405" s="30">
        <v>13620.36</v>
      </c>
      <c r="G405" s="30">
        <f t="shared" si="13"/>
        <v>22479.64</v>
      </c>
      <c r="H405" s="74">
        <v>36100</v>
      </c>
      <c r="I405" s="74">
        <v>36000</v>
      </c>
    </row>
    <row r="406" spans="1:9" x14ac:dyDescent="0.25">
      <c r="A406" s="270" t="s">
        <v>53</v>
      </c>
      <c r="B406" s="274"/>
      <c r="C406" s="274"/>
      <c r="D406" s="286" t="s">
        <v>54</v>
      </c>
      <c r="E406" s="30">
        <v>16841.52</v>
      </c>
      <c r="F406" s="30">
        <v>8143.22</v>
      </c>
      <c r="G406" s="30">
        <f t="shared" si="13"/>
        <v>22856.78</v>
      </c>
      <c r="H406" s="74">
        <v>31000</v>
      </c>
      <c r="I406" s="74">
        <v>29000</v>
      </c>
    </row>
    <row r="407" spans="1:9" x14ac:dyDescent="0.25">
      <c r="A407" s="270" t="s">
        <v>55</v>
      </c>
      <c r="B407" s="274"/>
      <c r="C407" s="274"/>
      <c r="D407" s="286"/>
      <c r="E407" s="30"/>
      <c r="F407" s="30"/>
      <c r="G407" s="30"/>
      <c r="H407" s="74" t="s">
        <v>123</v>
      </c>
      <c r="I407" s="74"/>
    </row>
    <row r="408" spans="1:9" x14ac:dyDescent="0.25">
      <c r="A408" s="270" t="s">
        <v>240</v>
      </c>
      <c r="B408" s="274"/>
      <c r="C408" s="274"/>
      <c r="D408" s="286" t="s">
        <v>57</v>
      </c>
      <c r="E408" s="30">
        <v>6000</v>
      </c>
      <c r="F408" s="30">
        <v>1800</v>
      </c>
      <c r="G408" s="30">
        <f t="shared" si="13"/>
        <v>16725</v>
      </c>
      <c r="H408" s="74">
        <v>18525</v>
      </c>
      <c r="I408" s="74">
        <v>18000</v>
      </c>
    </row>
    <row r="409" spans="1:9" x14ac:dyDescent="0.25">
      <c r="A409" s="270" t="s">
        <v>58</v>
      </c>
      <c r="B409" s="274"/>
      <c r="C409" s="274"/>
      <c r="D409" s="286" t="s">
        <v>59</v>
      </c>
      <c r="E409" s="30">
        <v>118462.56</v>
      </c>
      <c r="F409" s="30">
        <v>17132.41</v>
      </c>
      <c r="G409" s="30">
        <f t="shared" si="13"/>
        <v>282867.59000000003</v>
      </c>
      <c r="H409" s="74">
        <v>300000</v>
      </c>
      <c r="I409" s="74">
        <v>200000</v>
      </c>
    </row>
    <row r="410" spans="1:9" x14ac:dyDescent="0.25">
      <c r="A410" s="270" t="s">
        <v>60</v>
      </c>
      <c r="B410" s="274"/>
      <c r="C410" s="274"/>
      <c r="D410" s="286" t="s">
        <v>61</v>
      </c>
      <c r="E410" s="64">
        <v>25000</v>
      </c>
      <c r="F410" s="64">
        <v>0</v>
      </c>
      <c r="G410" s="30">
        <f t="shared" si="13"/>
        <v>25000</v>
      </c>
      <c r="H410" s="74">
        <v>25000</v>
      </c>
      <c r="I410" s="74">
        <v>25000</v>
      </c>
    </row>
    <row r="411" spans="1:9" x14ac:dyDescent="0.25">
      <c r="A411" s="245" t="s">
        <v>179</v>
      </c>
      <c r="B411" s="246"/>
      <c r="C411" s="246"/>
      <c r="D411" s="286" t="s">
        <v>63</v>
      </c>
      <c r="E411" s="64">
        <v>0</v>
      </c>
      <c r="F411" s="64">
        <v>0</v>
      </c>
      <c r="G411" s="30">
        <f t="shared" si="13"/>
        <v>0</v>
      </c>
      <c r="H411" s="54">
        <v>0</v>
      </c>
      <c r="I411" s="74"/>
    </row>
    <row r="412" spans="1:9" x14ac:dyDescent="0.25">
      <c r="A412" s="245" t="s">
        <v>64</v>
      </c>
      <c r="B412" s="246"/>
      <c r="C412" s="246"/>
      <c r="D412" s="286" t="s">
        <v>65</v>
      </c>
      <c r="E412" s="64">
        <v>0</v>
      </c>
      <c r="F412" s="64">
        <v>0</v>
      </c>
      <c r="G412" s="30">
        <f t="shared" si="13"/>
        <v>0</v>
      </c>
      <c r="H412" s="54">
        <v>0</v>
      </c>
      <c r="I412" s="74"/>
    </row>
    <row r="413" spans="1:9" x14ac:dyDescent="0.25">
      <c r="A413" s="245" t="s">
        <v>66</v>
      </c>
      <c r="B413" s="246"/>
      <c r="C413" s="246"/>
      <c r="D413" s="315" t="s">
        <v>67</v>
      </c>
      <c r="E413" s="56">
        <v>125000</v>
      </c>
      <c r="F413" s="56">
        <v>0</v>
      </c>
      <c r="G413" s="30">
        <f t="shared" si="13"/>
        <v>0</v>
      </c>
      <c r="H413" s="114">
        <v>0</v>
      </c>
      <c r="I413" s="86"/>
    </row>
    <row r="414" spans="1:9" ht="13.5" thickBot="1" x14ac:dyDescent="0.3">
      <c r="A414" s="334" t="s">
        <v>582</v>
      </c>
      <c r="B414" s="246"/>
      <c r="C414" s="246"/>
      <c r="D414" s="248" t="s">
        <v>583</v>
      </c>
      <c r="E414" s="11">
        <v>50000</v>
      </c>
      <c r="F414" s="11">
        <v>0</v>
      </c>
      <c r="G414" s="30">
        <f t="shared" si="13"/>
        <v>0</v>
      </c>
      <c r="H414" s="13">
        <v>0</v>
      </c>
      <c r="I414" s="13"/>
    </row>
    <row r="415" spans="1:9" ht="13.5" thickBot="1" x14ac:dyDescent="0.3">
      <c r="A415" s="279" t="s">
        <v>68</v>
      </c>
      <c r="B415" s="280"/>
      <c r="C415" s="281"/>
      <c r="D415" s="362"/>
      <c r="E415" s="65">
        <f>SUM(E394:E414)</f>
        <v>2916819.32</v>
      </c>
      <c r="F415" s="65">
        <f>SUM(F394:F414)</f>
        <v>1064661.1499999999</v>
      </c>
      <c r="G415" s="65">
        <f>SUM(G394:G414)</f>
        <v>2010763.85</v>
      </c>
      <c r="H415" s="65">
        <f>SUM(H394:H414)</f>
        <v>3075425</v>
      </c>
      <c r="I415" s="66">
        <f>SUM(I394:I413)</f>
        <v>2954000</v>
      </c>
    </row>
    <row r="416" spans="1:9" x14ac:dyDescent="0.25">
      <c r="A416" s="268" t="s">
        <v>223</v>
      </c>
      <c r="B416" s="265"/>
      <c r="C416" s="265"/>
      <c r="D416" s="284"/>
      <c r="E416" s="316"/>
      <c r="F416" s="316"/>
      <c r="G416" s="316"/>
      <c r="H416" s="316"/>
      <c r="I416" s="316"/>
    </row>
    <row r="417" spans="1:9" ht="11.25" customHeight="1" x14ac:dyDescent="0.25">
      <c r="A417" s="245" t="s">
        <v>70</v>
      </c>
      <c r="B417" s="274"/>
      <c r="C417" s="274"/>
      <c r="D417" s="286" t="s">
        <v>71</v>
      </c>
      <c r="E417" s="30">
        <v>80219.72</v>
      </c>
      <c r="F417" s="30">
        <v>39955.5</v>
      </c>
      <c r="G417" s="30">
        <f t="shared" ref="G417:G428" si="14">H417-F417</f>
        <v>110044.5</v>
      </c>
      <c r="H417" s="30">
        <v>150000</v>
      </c>
      <c r="I417" s="30">
        <v>150000</v>
      </c>
    </row>
    <row r="418" spans="1:9" x14ac:dyDescent="0.25">
      <c r="A418" s="245" t="s">
        <v>72</v>
      </c>
      <c r="B418" s="274"/>
      <c r="C418" s="274"/>
      <c r="D418" s="286" t="s">
        <v>73</v>
      </c>
      <c r="E418" s="30">
        <v>83200</v>
      </c>
      <c r="F418" s="30">
        <v>18400</v>
      </c>
      <c r="G418" s="30">
        <f t="shared" si="14"/>
        <v>111600</v>
      </c>
      <c r="H418" s="30">
        <v>130000</v>
      </c>
      <c r="I418" s="30">
        <v>130000</v>
      </c>
    </row>
    <row r="419" spans="1:9" x14ac:dyDescent="0.25">
      <c r="A419" s="245" t="s">
        <v>584</v>
      </c>
      <c r="B419" s="274"/>
      <c r="C419" s="274"/>
      <c r="D419" s="286" t="s">
        <v>74</v>
      </c>
      <c r="E419" s="30">
        <v>112859.8</v>
      </c>
      <c r="F419" s="30">
        <v>15308.8</v>
      </c>
      <c r="G419" s="30">
        <f t="shared" si="14"/>
        <v>114691.2</v>
      </c>
      <c r="H419" s="30">
        <v>130000</v>
      </c>
      <c r="I419" s="30">
        <v>130000</v>
      </c>
    </row>
    <row r="420" spans="1:9" x14ac:dyDescent="0.25">
      <c r="A420" s="270" t="s">
        <v>79</v>
      </c>
      <c r="B420" s="274"/>
      <c r="C420" s="274"/>
      <c r="D420" s="286" t="s">
        <v>80</v>
      </c>
      <c r="E420" s="30">
        <v>1978.88</v>
      </c>
      <c r="F420" s="30">
        <v>0</v>
      </c>
      <c r="G420" s="30">
        <f t="shared" si="14"/>
        <v>5000</v>
      </c>
      <c r="H420" s="30">
        <v>5000</v>
      </c>
      <c r="I420" s="30">
        <v>5000</v>
      </c>
    </row>
    <row r="421" spans="1:9" x14ac:dyDescent="0.25">
      <c r="A421" s="270" t="s">
        <v>81</v>
      </c>
      <c r="B421" s="274"/>
      <c r="C421" s="274"/>
      <c r="D421" s="286" t="s">
        <v>82</v>
      </c>
      <c r="E421" s="30">
        <v>9890</v>
      </c>
      <c r="F421" s="30"/>
      <c r="G421" s="30">
        <f t="shared" si="14"/>
        <v>10000</v>
      </c>
      <c r="H421" s="30">
        <v>10000</v>
      </c>
      <c r="I421" s="30">
        <v>10000</v>
      </c>
    </row>
    <row r="422" spans="1:9" x14ac:dyDescent="0.25">
      <c r="A422" s="270" t="s">
        <v>87</v>
      </c>
      <c r="B422" s="274"/>
      <c r="C422" s="274"/>
      <c r="D422" s="286" t="s">
        <v>88</v>
      </c>
      <c r="E422" s="30">
        <v>0</v>
      </c>
      <c r="F422" s="30">
        <v>0</v>
      </c>
      <c r="G422" s="30">
        <f t="shared" si="14"/>
        <v>1000</v>
      </c>
      <c r="H422" s="30">
        <v>1000</v>
      </c>
      <c r="I422" s="30">
        <v>1000</v>
      </c>
    </row>
    <row r="423" spans="1:9" x14ac:dyDescent="0.25">
      <c r="A423" s="270" t="s">
        <v>90</v>
      </c>
      <c r="B423" s="274"/>
      <c r="C423" s="274"/>
      <c r="D423" s="286" t="s">
        <v>91</v>
      </c>
      <c r="E423" s="64">
        <v>6813.74</v>
      </c>
      <c r="F423" s="64">
        <v>10203.11</v>
      </c>
      <c r="G423" s="30">
        <f t="shared" si="14"/>
        <v>11796.89</v>
      </c>
      <c r="H423" s="64">
        <v>22000</v>
      </c>
      <c r="I423" s="64">
        <v>36000</v>
      </c>
    </row>
    <row r="424" spans="1:9" x14ac:dyDescent="0.25">
      <c r="A424" s="270" t="s">
        <v>109</v>
      </c>
      <c r="B424" s="274"/>
      <c r="C424" s="274"/>
      <c r="D424" s="315" t="s">
        <v>110</v>
      </c>
      <c r="E424" s="30">
        <v>1000</v>
      </c>
      <c r="F424" s="30">
        <v>0</v>
      </c>
      <c r="G424" s="30">
        <f t="shared" si="14"/>
        <v>15000</v>
      </c>
      <c r="H424" s="30">
        <v>15000</v>
      </c>
      <c r="I424" s="30">
        <v>15000</v>
      </c>
    </row>
    <row r="425" spans="1:9" ht="11.25" customHeight="1" x14ac:dyDescent="0.25">
      <c r="A425" s="270" t="s">
        <v>185</v>
      </c>
      <c r="B425" s="274"/>
      <c r="C425" s="274"/>
      <c r="D425" s="315"/>
      <c r="E425" s="30"/>
      <c r="F425" s="30"/>
      <c r="G425" s="30">
        <f t="shared" si="14"/>
        <v>0</v>
      </c>
      <c r="H425" s="30"/>
      <c r="I425" s="30"/>
    </row>
    <row r="426" spans="1:9" ht="12" customHeight="1" x14ac:dyDescent="0.25">
      <c r="A426" s="270" t="s">
        <v>228</v>
      </c>
      <c r="B426" s="274"/>
      <c r="C426" s="274"/>
      <c r="D426" s="286" t="s">
        <v>113</v>
      </c>
      <c r="E426" s="64">
        <v>0</v>
      </c>
      <c r="F426" s="64">
        <v>0</v>
      </c>
      <c r="G426" s="30">
        <f t="shared" si="14"/>
        <v>0</v>
      </c>
      <c r="H426" s="64"/>
      <c r="I426" s="64"/>
    </row>
    <row r="427" spans="1:9" ht="9" customHeight="1" x14ac:dyDescent="0.25">
      <c r="A427" s="270" t="s">
        <v>118</v>
      </c>
      <c r="B427" s="274"/>
      <c r="C427" s="274"/>
      <c r="D427" s="286" t="s">
        <v>119</v>
      </c>
      <c r="E427" s="64">
        <v>5625</v>
      </c>
      <c r="F427" s="64">
        <v>0</v>
      </c>
      <c r="G427" s="30">
        <f t="shared" si="14"/>
        <v>15000</v>
      </c>
      <c r="H427" s="64">
        <v>15000</v>
      </c>
      <c r="I427" s="64">
        <v>15000</v>
      </c>
    </row>
    <row r="428" spans="1:9" ht="11.25" customHeight="1" thickBot="1" x14ac:dyDescent="0.3">
      <c r="A428" s="270" t="s">
        <v>141</v>
      </c>
      <c r="B428" s="274"/>
      <c r="C428" s="274"/>
      <c r="D428" s="315" t="s">
        <v>142</v>
      </c>
      <c r="E428" s="34">
        <v>24605</v>
      </c>
      <c r="F428" s="34">
        <v>500</v>
      </c>
      <c r="G428" s="30">
        <f t="shared" si="14"/>
        <v>44500</v>
      </c>
      <c r="H428" s="34">
        <v>45000</v>
      </c>
      <c r="I428" s="34">
        <v>45000</v>
      </c>
    </row>
    <row r="429" spans="1:9" ht="7.5" customHeight="1" thickBot="1" x14ac:dyDescent="0.3">
      <c r="A429" s="279" t="s">
        <v>143</v>
      </c>
      <c r="B429" s="280"/>
      <c r="C429" s="281"/>
      <c r="D429" s="282"/>
      <c r="E429" s="65">
        <f>SUM(E417:E428)</f>
        <v>326192.14</v>
      </c>
      <c r="F429" s="65">
        <f>SUM(F417:F428)</f>
        <v>84367.41</v>
      </c>
      <c r="G429" s="66">
        <f>SUM(G417:G428)</f>
        <v>438632.59</v>
      </c>
      <c r="H429" s="67">
        <f>SUM(H417:H428)</f>
        <v>523000</v>
      </c>
      <c r="I429" s="65">
        <f>SUM(I417:I428)</f>
        <v>537000</v>
      </c>
    </row>
    <row r="430" spans="1:9" ht="10.5" customHeight="1" x14ac:dyDescent="0.25">
      <c r="A430" s="268" t="s">
        <v>144</v>
      </c>
      <c r="B430" s="265"/>
      <c r="C430" s="265"/>
      <c r="D430" s="284"/>
      <c r="E430" s="87"/>
      <c r="F430" s="87"/>
      <c r="G430" s="87"/>
      <c r="H430" s="87"/>
      <c r="I430" s="87"/>
    </row>
    <row r="431" spans="1:9" x14ac:dyDescent="0.25">
      <c r="A431" s="270" t="s">
        <v>153</v>
      </c>
      <c r="B431" s="274"/>
      <c r="C431" s="274"/>
      <c r="D431" s="286"/>
      <c r="E431" s="30"/>
      <c r="F431" s="30"/>
      <c r="G431" s="30"/>
      <c r="H431" s="30"/>
      <c r="I431" s="30"/>
    </row>
    <row r="432" spans="1:9" ht="12.95" customHeight="1" x14ac:dyDescent="0.25">
      <c r="A432" s="270" t="s">
        <v>241</v>
      </c>
      <c r="B432" s="274"/>
      <c r="C432" s="274"/>
      <c r="D432" s="286" t="s">
        <v>155</v>
      </c>
      <c r="E432" s="30">
        <v>0</v>
      </c>
      <c r="F432" s="30">
        <v>0</v>
      </c>
      <c r="G432" s="30">
        <f>H432-F432</f>
        <v>70000</v>
      </c>
      <c r="H432" s="30">
        <v>70000</v>
      </c>
      <c r="I432" s="30"/>
    </row>
    <row r="433" spans="1:9" x14ac:dyDescent="0.25">
      <c r="A433" s="270" t="s">
        <v>212</v>
      </c>
      <c r="B433" s="274"/>
      <c r="C433" s="274"/>
      <c r="D433" s="286" t="s">
        <v>159</v>
      </c>
      <c r="E433" s="30">
        <v>0</v>
      </c>
      <c r="F433" s="30">
        <v>0</v>
      </c>
      <c r="G433" s="30">
        <f>H433-F433</f>
        <v>0</v>
      </c>
      <c r="H433" s="30"/>
      <c r="I433" s="30">
        <v>70000</v>
      </c>
    </row>
    <row r="434" spans="1:9" ht="13.5" thickBot="1" x14ac:dyDescent="0.3">
      <c r="A434" s="270" t="s">
        <v>242</v>
      </c>
      <c r="B434" s="274"/>
      <c r="C434" s="274"/>
      <c r="D434" s="315" t="s">
        <v>161</v>
      </c>
      <c r="E434" s="34">
        <v>0</v>
      </c>
      <c r="F434" s="34">
        <v>0</v>
      </c>
      <c r="G434" s="30">
        <f>H434-F434</f>
        <v>0</v>
      </c>
      <c r="H434" s="34"/>
      <c r="I434" s="34"/>
    </row>
    <row r="435" spans="1:9" ht="13.5" thickBot="1" x14ac:dyDescent="0.3">
      <c r="A435" s="279" t="s">
        <v>164</v>
      </c>
      <c r="B435" s="280"/>
      <c r="C435" s="280"/>
      <c r="D435" s="322"/>
      <c r="E435" s="65">
        <f>SUM(E432:E434)</f>
        <v>0</v>
      </c>
      <c r="F435" s="65">
        <f>SUM(F432:F434)</f>
        <v>0</v>
      </c>
      <c r="G435" s="65">
        <f>SUM(G432:G434)</f>
        <v>70000</v>
      </c>
      <c r="H435" s="65">
        <f>SUM(H432:H434)</f>
        <v>70000</v>
      </c>
      <c r="I435" s="65">
        <f>SUM(I432:I434)</f>
        <v>70000</v>
      </c>
    </row>
    <row r="436" spans="1:9" ht="13.5" thickBot="1" x14ac:dyDescent="0.3">
      <c r="A436" s="279" t="s">
        <v>198</v>
      </c>
      <c r="B436" s="280"/>
      <c r="C436" s="280"/>
      <c r="D436" s="323"/>
      <c r="E436" s="65">
        <f>E415+E429+E435</f>
        <v>3243011.46</v>
      </c>
      <c r="F436" s="65">
        <f>F415+F429+F435</f>
        <v>1149028.5599999998</v>
      </c>
      <c r="G436" s="65">
        <f>G415+G429+G435</f>
        <v>2519396.44</v>
      </c>
      <c r="H436" s="65">
        <f>H415+H429+H435</f>
        <v>3668425</v>
      </c>
      <c r="I436" s="65">
        <f>I415+I429+I435</f>
        <v>3561000</v>
      </c>
    </row>
    <row r="437" spans="1:9" x14ac:dyDescent="0.25">
      <c r="A437" s="325"/>
      <c r="B437" s="325"/>
      <c r="C437" s="325"/>
      <c r="D437" s="326"/>
      <c r="E437" s="327"/>
      <c r="F437" s="327"/>
      <c r="G437" s="327"/>
      <c r="H437" s="327"/>
      <c r="I437" s="327"/>
    </row>
    <row r="438" spans="1:9" x14ac:dyDescent="0.25">
      <c r="A438" s="301" t="s">
        <v>215</v>
      </c>
      <c r="B438" s="301"/>
      <c r="C438" s="301"/>
      <c r="D438" s="301" t="s">
        <v>167</v>
      </c>
      <c r="E438" s="301"/>
      <c r="F438" s="262"/>
      <c r="G438" s="661" t="s">
        <v>1</v>
      </c>
      <c r="H438" s="661"/>
      <c r="I438" s="259"/>
    </row>
    <row r="439" spans="1:9" ht="10.5" customHeight="1" x14ac:dyDescent="0.25">
      <c r="A439" s="259"/>
      <c r="B439" s="259"/>
      <c r="C439" s="259"/>
      <c r="D439" s="262"/>
      <c r="E439" s="262"/>
      <c r="F439" s="262"/>
      <c r="G439" s="262"/>
      <c r="H439" s="262"/>
      <c r="I439" s="262"/>
    </row>
    <row r="440" spans="1:9" ht="12" customHeight="1" x14ac:dyDescent="0.25">
      <c r="A440" s="265"/>
      <c r="B440" s="265"/>
      <c r="C440" s="265"/>
      <c r="D440" s="264"/>
      <c r="E440" s="264"/>
      <c r="F440" s="264"/>
      <c r="G440" s="264"/>
      <c r="H440" s="265"/>
      <c r="I440" s="259"/>
    </row>
    <row r="441" spans="1:9" ht="11.45" customHeight="1" x14ac:dyDescent="0.25">
      <c r="A441" s="265" t="s">
        <v>243</v>
      </c>
      <c r="B441" s="265"/>
      <c r="C441" s="265"/>
      <c r="D441" s="662" t="s">
        <v>169</v>
      </c>
      <c r="E441" s="662"/>
      <c r="F441" s="662"/>
      <c r="G441" s="264"/>
      <c r="H441" s="663" t="s">
        <v>168</v>
      </c>
      <c r="I441" s="663"/>
    </row>
    <row r="442" spans="1:9" x14ac:dyDescent="0.25">
      <c r="A442" s="259" t="s">
        <v>244</v>
      </c>
      <c r="B442" s="259"/>
      <c r="C442" s="259"/>
      <c r="D442" s="680" t="s">
        <v>171</v>
      </c>
      <c r="E442" s="680"/>
      <c r="F442" s="680"/>
      <c r="G442" s="262"/>
      <c r="H442" s="679" t="s">
        <v>170</v>
      </c>
      <c r="I442" s="679"/>
    </row>
    <row r="443" spans="1:9" ht="20.25" customHeight="1" x14ac:dyDescent="0.25">
      <c r="A443" s="265"/>
      <c r="B443" s="265"/>
      <c r="C443" s="265"/>
      <c r="D443" s="346"/>
      <c r="E443" s="346"/>
      <c r="F443" s="346"/>
      <c r="G443" s="264"/>
      <c r="H443" s="265"/>
      <c r="I443" s="262"/>
    </row>
    <row r="444" spans="1:9" x14ac:dyDescent="0.25">
      <c r="A444" s="265"/>
      <c r="B444" s="265"/>
      <c r="C444" s="265"/>
      <c r="D444" s="264"/>
      <c r="E444" s="264"/>
      <c r="F444" s="264"/>
      <c r="G444" s="264"/>
      <c r="H444" s="265"/>
      <c r="I444" s="262"/>
    </row>
    <row r="445" spans="1:9" x14ac:dyDescent="0.25">
      <c r="A445" s="265"/>
      <c r="B445" s="265"/>
      <c r="C445" s="265"/>
      <c r="D445" s="264"/>
      <c r="E445" s="264"/>
      <c r="F445" s="264"/>
      <c r="G445" s="264"/>
      <c r="H445" s="265"/>
      <c r="I445" s="262"/>
    </row>
    <row r="446" spans="1:9" x14ac:dyDescent="0.25">
      <c r="A446" s="265"/>
      <c r="B446" s="265"/>
      <c r="C446" s="265"/>
      <c r="D446" s="363"/>
      <c r="E446" s="363"/>
      <c r="F446" s="363"/>
      <c r="G446" s="363"/>
      <c r="H446" s="326"/>
      <c r="I446" s="354"/>
    </row>
    <row r="447" spans="1:9" x14ac:dyDescent="0.25">
      <c r="A447" s="265"/>
      <c r="B447" s="265"/>
      <c r="C447" s="265"/>
      <c r="D447" s="363"/>
      <c r="E447" s="363"/>
      <c r="F447" s="363"/>
      <c r="G447" s="363"/>
      <c r="H447" s="326"/>
      <c r="I447" s="354"/>
    </row>
    <row r="448" spans="1:9" x14ac:dyDescent="0.25">
      <c r="A448" s="265"/>
      <c r="B448" s="265"/>
      <c r="C448" s="265"/>
      <c r="D448" s="363"/>
      <c r="E448" s="363"/>
      <c r="F448" s="363"/>
      <c r="G448" s="363"/>
      <c r="H448" s="326"/>
      <c r="I448" s="354"/>
    </row>
    <row r="449" spans="1:9" x14ac:dyDescent="0.25">
      <c r="A449" s="265"/>
      <c r="B449" s="265"/>
      <c r="C449" s="265"/>
      <c r="D449" s="363"/>
      <c r="E449" s="363"/>
      <c r="F449" s="363"/>
      <c r="G449" s="363"/>
      <c r="H449" s="326"/>
      <c r="I449" s="354"/>
    </row>
    <row r="450" spans="1:9" x14ac:dyDescent="0.25">
      <c r="A450" s="265"/>
      <c r="B450" s="265"/>
      <c r="C450" s="265"/>
      <c r="D450" s="363"/>
      <c r="E450" s="363"/>
      <c r="F450" s="363"/>
      <c r="G450" s="363"/>
      <c r="H450" s="326"/>
      <c r="I450" s="354"/>
    </row>
    <row r="451" spans="1:9" x14ac:dyDescent="0.25">
      <c r="A451" s="302"/>
      <c r="B451" s="302"/>
      <c r="C451" s="302"/>
      <c r="D451" s="354"/>
      <c r="E451" s="363"/>
      <c r="F451" s="363"/>
      <c r="G451" s="363"/>
      <c r="H451" s="310"/>
      <c r="I451" s="363"/>
    </row>
    <row r="452" spans="1:9" x14ac:dyDescent="0.25">
      <c r="A452" s="262"/>
      <c r="B452" s="262"/>
      <c r="C452" s="262"/>
      <c r="D452" s="364"/>
      <c r="E452" s="364"/>
      <c r="F452" s="364"/>
      <c r="G452" s="364"/>
      <c r="H452" s="364"/>
      <c r="I452" s="364"/>
    </row>
    <row r="453" spans="1:9" x14ac:dyDescent="0.25">
      <c r="A453" s="347"/>
      <c r="B453" s="347"/>
      <c r="C453" s="347"/>
      <c r="D453" s="365"/>
      <c r="E453" s="365"/>
      <c r="F453" s="365"/>
      <c r="G453" s="365"/>
      <c r="H453" s="365"/>
      <c r="I453" s="365"/>
    </row>
    <row r="454" spans="1:9" x14ac:dyDescent="0.25">
      <c r="A454" s="366"/>
      <c r="B454" s="366"/>
      <c r="C454" s="366"/>
      <c r="D454" s="367"/>
      <c r="E454" s="365"/>
      <c r="F454" s="365"/>
      <c r="G454" s="365"/>
      <c r="H454" s="365"/>
      <c r="I454" s="365"/>
    </row>
    <row r="455" spans="1:9" x14ac:dyDescent="0.25">
      <c r="A455" s="366"/>
      <c r="B455" s="366"/>
      <c r="C455" s="366"/>
      <c r="D455" s="367"/>
      <c r="E455" s="367"/>
      <c r="F455" s="367"/>
      <c r="G455" s="367"/>
      <c r="H455" s="367"/>
      <c r="I455" s="367"/>
    </row>
    <row r="456" spans="1:9" x14ac:dyDescent="0.25">
      <c r="A456" s="366"/>
      <c r="B456" s="366"/>
      <c r="C456" s="366"/>
      <c r="D456" s="367"/>
      <c r="E456" s="365"/>
      <c r="F456" s="365"/>
      <c r="G456" s="365"/>
      <c r="H456" s="365"/>
      <c r="I456" s="365"/>
    </row>
    <row r="457" spans="1:9" x14ac:dyDescent="0.25">
      <c r="A457" s="366"/>
      <c r="B457" s="366"/>
      <c r="C457" s="366"/>
      <c r="D457" s="367"/>
      <c r="E457" s="367"/>
      <c r="F457" s="367"/>
      <c r="G457" s="367"/>
      <c r="H457" s="367"/>
      <c r="I457" s="367"/>
    </row>
    <row r="458" spans="1:9" x14ac:dyDescent="0.25">
      <c r="A458" s="259"/>
      <c r="B458" s="259"/>
      <c r="C458" s="259"/>
      <c r="D458" s="310"/>
      <c r="E458" s="310"/>
      <c r="F458" s="310"/>
      <c r="G458" s="310"/>
      <c r="H458" s="310"/>
      <c r="I458" s="310"/>
    </row>
    <row r="459" spans="1:9" x14ac:dyDescent="0.25">
      <c r="A459" s="259"/>
      <c r="B459" s="259"/>
      <c r="C459" s="259"/>
      <c r="D459" s="310"/>
      <c r="E459" s="310"/>
      <c r="F459" s="310"/>
      <c r="G459" s="310"/>
      <c r="H459" s="310"/>
      <c r="I459" s="357"/>
    </row>
    <row r="460" spans="1:9" x14ac:dyDescent="0.25">
      <c r="A460" s="259"/>
      <c r="B460" s="259"/>
      <c r="C460" s="259"/>
      <c r="D460" s="357"/>
      <c r="E460" s="91"/>
      <c r="F460" s="91"/>
      <c r="G460" s="91"/>
      <c r="H460" s="91"/>
      <c r="I460" s="91"/>
    </row>
    <row r="461" spans="1:9" x14ac:dyDescent="0.25">
      <c r="A461" s="259"/>
      <c r="B461" s="259"/>
      <c r="C461" s="259"/>
      <c r="D461" s="357"/>
      <c r="E461" s="91"/>
      <c r="F461" s="91"/>
      <c r="G461" s="91"/>
      <c r="H461" s="91"/>
      <c r="I461" s="91"/>
    </row>
    <row r="462" spans="1:9" x14ac:dyDescent="0.25">
      <c r="A462" s="259"/>
      <c r="B462" s="259"/>
      <c r="C462" s="259"/>
      <c r="D462" s="357"/>
      <c r="E462" s="91"/>
      <c r="F462" s="91"/>
      <c r="G462" s="91"/>
      <c r="H462" s="91"/>
      <c r="I462" s="91"/>
    </row>
    <row r="463" spans="1:9" x14ac:dyDescent="0.25">
      <c r="A463" s="259"/>
      <c r="B463" s="259"/>
      <c r="C463" s="259"/>
      <c r="D463" s="357"/>
      <c r="E463" s="91"/>
      <c r="F463" s="91"/>
      <c r="G463" s="91"/>
      <c r="H463" s="91"/>
      <c r="I463" s="91"/>
    </row>
    <row r="464" spans="1:9" x14ac:dyDescent="0.25">
      <c r="A464" s="259"/>
      <c r="B464" s="259"/>
      <c r="C464" s="259"/>
      <c r="D464" s="357"/>
      <c r="E464" s="91"/>
      <c r="F464" s="91"/>
      <c r="G464" s="91"/>
      <c r="H464" s="91"/>
      <c r="I464" s="91"/>
    </row>
    <row r="465" spans="1:9" x14ac:dyDescent="0.25">
      <c r="A465" s="259"/>
      <c r="B465" s="259"/>
      <c r="C465" s="259"/>
      <c r="D465" s="357"/>
      <c r="E465" s="91"/>
      <c r="F465" s="91"/>
      <c r="G465" s="91"/>
      <c r="H465" s="91"/>
      <c r="I465" s="91"/>
    </row>
    <row r="466" spans="1:9" x14ac:dyDescent="0.25">
      <c r="A466" s="259"/>
      <c r="B466" s="259"/>
      <c r="C466" s="259"/>
      <c r="D466" s="357"/>
      <c r="E466" s="91"/>
      <c r="F466" s="91"/>
      <c r="G466" s="91"/>
      <c r="H466" s="91"/>
      <c r="I466" s="91"/>
    </row>
    <row r="467" spans="1:9" x14ac:dyDescent="0.25">
      <c r="A467" s="259"/>
      <c r="B467" s="259"/>
      <c r="C467" s="259"/>
      <c r="D467" s="357"/>
      <c r="E467" s="91"/>
      <c r="F467" s="91"/>
      <c r="G467" s="91"/>
      <c r="H467" s="91"/>
      <c r="I467" s="91"/>
    </row>
    <row r="468" spans="1:9" x14ac:dyDescent="0.25">
      <c r="A468" s="259"/>
      <c r="B468" s="259"/>
      <c r="C468" s="259"/>
      <c r="D468" s="357"/>
      <c r="E468" s="91"/>
      <c r="F468" s="91"/>
      <c r="G468" s="91"/>
      <c r="H468" s="91"/>
      <c r="I468" s="91"/>
    </row>
    <row r="469" spans="1:9" x14ac:dyDescent="0.25">
      <c r="A469" s="259"/>
      <c r="B469" s="259"/>
      <c r="C469" s="259"/>
      <c r="D469" s="357"/>
      <c r="E469" s="91"/>
      <c r="F469" s="91"/>
      <c r="G469" s="91"/>
      <c r="H469" s="91"/>
      <c r="I469" s="91"/>
    </row>
    <row r="470" spans="1:9" x14ac:dyDescent="0.25">
      <c r="A470" s="259"/>
      <c r="B470" s="259"/>
      <c r="C470" s="259"/>
      <c r="D470" s="357"/>
      <c r="E470" s="91"/>
      <c r="F470" s="91"/>
      <c r="G470" s="91"/>
      <c r="H470" s="91"/>
      <c r="I470" s="91"/>
    </row>
    <row r="471" spans="1:9" ht="11.25" customHeight="1" x14ac:dyDescent="0.25">
      <c r="A471" s="259"/>
      <c r="B471" s="259"/>
      <c r="C471" s="259"/>
      <c r="D471" s="357"/>
      <c r="E471" s="91"/>
      <c r="F471" s="91"/>
      <c r="G471" s="91"/>
      <c r="H471" s="91"/>
      <c r="I471" s="91"/>
    </row>
    <row r="472" spans="1:9" x14ac:dyDescent="0.25">
      <c r="A472" s="259"/>
      <c r="B472" s="259"/>
      <c r="C472" s="259"/>
      <c r="D472" s="357"/>
      <c r="E472" s="91"/>
      <c r="F472" s="91"/>
      <c r="G472" s="91"/>
      <c r="H472" s="91"/>
      <c r="I472" s="91"/>
    </row>
    <row r="473" spans="1:9" x14ac:dyDescent="0.25">
      <c r="A473" s="259"/>
      <c r="B473" s="259"/>
      <c r="C473" s="259"/>
      <c r="D473" s="357"/>
      <c r="E473" s="91"/>
      <c r="F473" s="91"/>
      <c r="G473" s="91"/>
      <c r="H473" s="91"/>
      <c r="I473" s="91"/>
    </row>
    <row r="474" spans="1:9" x14ac:dyDescent="0.25">
      <c r="A474" s="259"/>
      <c r="B474" s="259"/>
      <c r="C474" s="259"/>
      <c r="D474" s="357"/>
      <c r="E474" s="91"/>
      <c r="F474" s="91"/>
      <c r="G474" s="91"/>
      <c r="H474" s="91"/>
      <c r="I474" s="91"/>
    </row>
    <row r="475" spans="1:9" x14ac:dyDescent="0.25">
      <c r="A475" s="259"/>
      <c r="B475" s="259"/>
      <c r="C475" s="259"/>
      <c r="D475" s="357"/>
      <c r="E475" s="91"/>
      <c r="F475" s="91"/>
      <c r="G475" s="91"/>
      <c r="H475" s="91"/>
      <c r="I475" s="91"/>
    </row>
    <row r="476" spans="1:9" x14ac:dyDescent="0.25">
      <c r="A476" s="259"/>
      <c r="B476" s="259"/>
      <c r="C476" s="259"/>
      <c r="D476" s="357"/>
      <c r="E476" s="91"/>
      <c r="F476" s="91"/>
      <c r="G476" s="91"/>
      <c r="H476" s="91"/>
      <c r="I476" s="91"/>
    </row>
    <row r="477" spans="1:9" x14ac:dyDescent="0.25">
      <c r="A477" s="259"/>
      <c r="B477" s="259"/>
      <c r="C477" s="259"/>
      <c r="D477" s="357"/>
      <c r="E477" s="91"/>
      <c r="F477" s="91"/>
      <c r="G477" s="91"/>
      <c r="H477" s="91"/>
      <c r="I477" s="91"/>
    </row>
    <row r="478" spans="1:9" x14ac:dyDescent="0.25">
      <c r="A478" s="259"/>
      <c r="B478" s="259"/>
      <c r="C478" s="259"/>
      <c r="D478" s="357"/>
      <c r="E478" s="91"/>
      <c r="F478" s="91"/>
      <c r="G478" s="91"/>
      <c r="H478" s="91"/>
      <c r="I478" s="91"/>
    </row>
    <row r="479" spans="1:9" x14ac:dyDescent="0.25">
      <c r="A479" s="325"/>
      <c r="B479" s="325"/>
      <c r="C479" s="325"/>
      <c r="D479" s="357"/>
      <c r="E479" s="91"/>
      <c r="F479" s="91"/>
      <c r="G479" s="91"/>
      <c r="H479" s="91"/>
      <c r="I479" s="91"/>
    </row>
    <row r="480" spans="1:9" x14ac:dyDescent="0.25">
      <c r="A480" s="265"/>
      <c r="B480" s="265"/>
      <c r="C480" s="265"/>
      <c r="D480" s="357"/>
      <c r="E480" s="91"/>
      <c r="F480" s="91"/>
      <c r="G480" s="91"/>
      <c r="H480" s="91"/>
      <c r="I480" s="91"/>
    </row>
    <row r="481" spans="1:9" ht="15.75" customHeight="1" x14ac:dyDescent="0.25">
      <c r="A481" s="259"/>
      <c r="B481" s="259"/>
      <c r="C481" s="259"/>
      <c r="D481" s="357"/>
      <c r="E481" s="91"/>
      <c r="F481" s="91"/>
      <c r="G481" s="91"/>
      <c r="H481" s="91"/>
      <c r="I481" s="91"/>
    </row>
    <row r="482" spans="1:9" x14ac:dyDescent="0.25">
      <c r="A482" s="259"/>
      <c r="B482" s="259"/>
      <c r="C482" s="259"/>
      <c r="D482" s="357"/>
      <c r="E482" s="91"/>
      <c r="F482" s="91"/>
      <c r="G482" s="91"/>
      <c r="H482" s="91"/>
      <c r="I482" s="91"/>
    </row>
    <row r="483" spans="1:9" x14ac:dyDescent="0.25">
      <c r="A483" s="259"/>
      <c r="B483" s="259"/>
      <c r="C483" s="259"/>
      <c r="D483" s="357"/>
      <c r="E483" s="91"/>
      <c r="F483" s="91"/>
      <c r="G483" s="91"/>
      <c r="H483" s="91"/>
      <c r="I483" s="91"/>
    </row>
    <row r="484" spans="1:9" x14ac:dyDescent="0.25">
      <c r="A484" s="259"/>
      <c r="B484" s="259"/>
      <c r="C484" s="259"/>
      <c r="D484" s="357"/>
      <c r="E484" s="91"/>
      <c r="F484" s="91"/>
      <c r="G484" s="91"/>
      <c r="H484" s="91"/>
      <c r="I484" s="91"/>
    </row>
    <row r="485" spans="1:9" ht="12" customHeight="1" x14ac:dyDescent="0.25">
      <c r="A485" s="259"/>
      <c r="B485" s="259"/>
      <c r="C485" s="259"/>
      <c r="D485" s="357"/>
      <c r="E485" s="91"/>
      <c r="F485" s="91"/>
      <c r="G485" s="91"/>
      <c r="H485" s="91"/>
      <c r="I485" s="91"/>
    </row>
    <row r="486" spans="1:9" ht="12.75" customHeight="1" x14ac:dyDescent="0.25">
      <c r="A486" s="259"/>
      <c r="B486" s="259"/>
      <c r="C486" s="259"/>
      <c r="D486" s="357"/>
      <c r="E486" s="91"/>
      <c r="F486" s="91"/>
      <c r="G486" s="91"/>
      <c r="H486" s="91"/>
      <c r="I486" s="91"/>
    </row>
    <row r="487" spans="1:9" x14ac:dyDescent="0.25">
      <c r="A487" s="259"/>
      <c r="B487" s="259"/>
      <c r="C487" s="259"/>
      <c r="D487" s="357"/>
      <c r="E487" s="91"/>
      <c r="F487" s="91"/>
      <c r="G487" s="91"/>
      <c r="H487" s="91"/>
      <c r="I487" s="91"/>
    </row>
    <row r="488" spans="1:9" x14ac:dyDescent="0.25">
      <c r="A488" s="259"/>
      <c r="B488" s="259"/>
      <c r="C488" s="259"/>
      <c r="D488" s="357"/>
      <c r="E488" s="91"/>
      <c r="F488" s="91"/>
      <c r="G488" s="91"/>
      <c r="H488" s="91"/>
      <c r="I488" s="91"/>
    </row>
    <row r="489" spans="1:9" x14ac:dyDescent="0.25">
      <c r="A489" s="259"/>
      <c r="B489" s="259"/>
      <c r="C489" s="259"/>
      <c r="D489" s="357"/>
      <c r="E489" s="91"/>
      <c r="F489" s="91"/>
      <c r="G489" s="91"/>
      <c r="H489" s="91"/>
      <c r="I489" s="91"/>
    </row>
    <row r="490" spans="1:9" x14ac:dyDescent="0.25">
      <c r="A490" s="259"/>
      <c r="B490" s="259"/>
      <c r="C490" s="259"/>
      <c r="D490" s="357"/>
      <c r="E490" s="91"/>
      <c r="F490" s="91"/>
      <c r="G490" s="91"/>
      <c r="H490" s="91"/>
      <c r="I490" s="91"/>
    </row>
    <row r="491" spans="1:9" ht="11.25" customHeight="1" x14ac:dyDescent="0.25">
      <c r="A491" s="259"/>
      <c r="B491" s="259"/>
      <c r="C491" s="259"/>
      <c r="D491" s="357"/>
      <c r="E491" s="91"/>
      <c r="F491" s="91"/>
      <c r="G491" s="91"/>
      <c r="H491" s="91"/>
      <c r="I491" s="91"/>
    </row>
    <row r="492" spans="1:9" ht="12" customHeight="1" x14ac:dyDescent="0.25">
      <c r="A492" s="259"/>
      <c r="B492" s="259"/>
      <c r="C492" s="259"/>
      <c r="D492" s="357"/>
      <c r="E492" s="91"/>
      <c r="F492" s="91"/>
      <c r="G492" s="91"/>
      <c r="H492" s="91"/>
      <c r="I492" s="91"/>
    </row>
    <row r="493" spans="1:9" x14ac:dyDescent="0.25">
      <c r="A493" s="259"/>
      <c r="B493" s="259"/>
      <c r="C493" s="259"/>
      <c r="D493" s="357"/>
      <c r="E493" s="91"/>
      <c r="F493" s="91"/>
      <c r="G493" s="91"/>
      <c r="H493" s="91"/>
      <c r="I493" s="91"/>
    </row>
    <row r="494" spans="1:9" x14ac:dyDescent="0.25">
      <c r="A494" s="259"/>
      <c r="B494" s="259"/>
      <c r="C494" s="259"/>
      <c r="D494" s="357"/>
      <c r="E494" s="91"/>
      <c r="F494" s="91"/>
      <c r="G494" s="91"/>
      <c r="H494" s="91"/>
      <c r="I494" s="91"/>
    </row>
    <row r="495" spans="1:9" x14ac:dyDescent="0.25">
      <c r="A495" s="259"/>
      <c r="B495" s="259"/>
      <c r="C495" s="259"/>
      <c r="D495" s="368"/>
      <c r="E495" s="368"/>
      <c r="F495" s="368"/>
      <c r="G495" s="368"/>
      <c r="H495" s="368"/>
      <c r="I495" s="368"/>
    </row>
    <row r="496" spans="1:9" x14ac:dyDescent="0.25">
      <c r="A496" s="259"/>
      <c r="B496" s="259"/>
      <c r="C496" s="259"/>
      <c r="D496" s="368"/>
      <c r="E496" s="368"/>
      <c r="F496" s="368"/>
      <c r="G496" s="368"/>
      <c r="H496" s="368"/>
      <c r="I496" s="368"/>
    </row>
    <row r="497" spans="1:9" ht="12.75" customHeight="1" x14ac:dyDescent="0.25">
      <c r="A497" s="359"/>
      <c r="B497" s="359"/>
      <c r="C497" s="359"/>
      <c r="D497" s="369"/>
      <c r="E497" s="370"/>
      <c r="F497" s="370"/>
      <c r="G497" s="370"/>
      <c r="H497" s="368"/>
      <c r="I497" s="368"/>
    </row>
    <row r="498" spans="1:9" ht="12.95" customHeight="1" x14ac:dyDescent="0.25">
      <c r="A498" s="265"/>
      <c r="B498" s="265"/>
      <c r="C498" s="265"/>
      <c r="D498" s="365"/>
      <c r="E498" s="365"/>
      <c r="F498" s="365"/>
      <c r="G498" s="365"/>
      <c r="H498" s="365"/>
      <c r="I498" s="365"/>
    </row>
    <row r="499" spans="1:9" x14ac:dyDescent="0.25">
      <c r="A499" s="347"/>
      <c r="B499" s="347"/>
      <c r="C499" s="347"/>
      <c r="D499" s="365"/>
      <c r="E499" s="365"/>
      <c r="F499" s="365"/>
      <c r="G499" s="365"/>
      <c r="H499" s="365"/>
      <c r="I499" s="365"/>
    </row>
    <row r="500" spans="1:9" x14ac:dyDescent="0.25">
      <c r="A500" s="366"/>
      <c r="B500" s="366"/>
      <c r="C500" s="366"/>
      <c r="D500" s="367"/>
      <c r="E500" s="365"/>
      <c r="F500" s="365"/>
      <c r="G500" s="365"/>
      <c r="H500" s="365"/>
      <c r="I500" s="365"/>
    </row>
    <row r="501" spans="1:9" x14ac:dyDescent="0.25">
      <c r="A501" s="366"/>
      <c r="B501" s="366"/>
      <c r="C501" s="366"/>
      <c r="D501" s="367"/>
      <c r="E501" s="367"/>
      <c r="F501" s="367"/>
      <c r="G501" s="367"/>
      <c r="H501" s="367"/>
      <c r="I501" s="367"/>
    </row>
    <row r="502" spans="1:9" x14ac:dyDescent="0.25">
      <c r="A502" s="265"/>
      <c r="B502" s="265"/>
      <c r="C502" s="265"/>
      <c r="D502" s="357"/>
      <c r="E502" s="91"/>
      <c r="F502" s="91"/>
      <c r="G502" s="91"/>
      <c r="H502" s="91"/>
      <c r="I502" s="91"/>
    </row>
    <row r="503" spans="1:9" x14ac:dyDescent="0.25">
      <c r="A503" s="259"/>
      <c r="B503" s="259"/>
      <c r="C503" s="259"/>
      <c r="D503" s="357"/>
      <c r="E503" s="91"/>
      <c r="F503" s="91"/>
      <c r="G503" s="91"/>
      <c r="H503" s="91"/>
      <c r="I503" s="91"/>
    </row>
    <row r="504" spans="1:9" x14ac:dyDescent="0.25">
      <c r="A504" s="259"/>
      <c r="B504" s="259"/>
      <c r="C504" s="259"/>
      <c r="D504" s="357"/>
      <c r="E504" s="91"/>
      <c r="F504" s="91"/>
      <c r="G504" s="91"/>
      <c r="H504" s="91"/>
      <c r="I504" s="91"/>
    </row>
    <row r="505" spans="1:9" x14ac:dyDescent="0.25">
      <c r="A505" s="301"/>
      <c r="B505" s="301"/>
      <c r="C505" s="301"/>
      <c r="D505" s="357"/>
      <c r="E505" s="91"/>
      <c r="F505" s="91"/>
      <c r="G505" s="91"/>
      <c r="H505" s="91"/>
      <c r="I505" s="91"/>
    </row>
    <row r="506" spans="1:9" x14ac:dyDescent="0.25">
      <c r="A506" s="259"/>
      <c r="B506" s="259"/>
      <c r="C506" s="259"/>
      <c r="D506" s="357"/>
      <c r="E506" s="91"/>
      <c r="F506" s="91"/>
      <c r="G506" s="91"/>
      <c r="H506" s="91"/>
      <c r="I506" s="91"/>
    </row>
    <row r="507" spans="1:9" x14ac:dyDescent="0.25">
      <c r="A507" s="72"/>
      <c r="B507" s="72"/>
      <c r="C507" s="72"/>
      <c r="D507" s="47"/>
      <c r="E507" s="45"/>
      <c r="F507" s="45"/>
      <c r="G507" s="45"/>
      <c r="H507" s="50"/>
      <c r="I507" s="45"/>
    </row>
    <row r="509" spans="1:9" x14ac:dyDescent="0.25">
      <c r="A509" s="49"/>
      <c r="B509" s="49"/>
      <c r="C509" s="49"/>
      <c r="D509" s="88"/>
      <c r="E509" s="88"/>
      <c r="F509" s="88"/>
      <c r="G509" s="88"/>
      <c r="H509" s="88"/>
      <c r="I509" s="88"/>
    </row>
    <row r="510" spans="1:9" x14ac:dyDescent="0.25">
      <c r="A510" s="89"/>
      <c r="B510" s="89"/>
      <c r="C510" s="89"/>
      <c r="D510" s="90"/>
      <c r="E510" s="88"/>
      <c r="F510" s="88"/>
      <c r="G510" s="88"/>
      <c r="H510" s="88"/>
      <c r="I510" s="88"/>
    </row>
    <row r="511" spans="1:9" x14ac:dyDescent="0.25">
      <c r="A511" s="89"/>
      <c r="B511" s="89"/>
      <c r="C511" s="89"/>
      <c r="D511" s="90"/>
      <c r="E511" s="90"/>
      <c r="F511" s="90"/>
      <c r="G511" s="90"/>
      <c r="H511" s="90"/>
      <c r="I511" s="90"/>
    </row>
    <row r="512" spans="1:9" x14ac:dyDescent="0.25">
      <c r="A512" s="89"/>
      <c r="B512" s="89"/>
      <c r="C512" s="89"/>
      <c r="D512" s="90"/>
      <c r="E512" s="88"/>
      <c r="F512" s="88"/>
      <c r="G512" s="88"/>
      <c r="H512" s="88"/>
      <c r="I512" s="88"/>
    </row>
    <row r="513" spans="1:9" x14ac:dyDescent="0.25">
      <c r="A513" s="89"/>
      <c r="B513" s="89"/>
      <c r="C513" s="89"/>
      <c r="D513" s="90"/>
      <c r="E513" s="90"/>
      <c r="F513" s="90"/>
      <c r="G513" s="90"/>
      <c r="H513" s="90"/>
      <c r="I513" s="90"/>
    </row>
    <row r="514" spans="1:9" x14ac:dyDescent="0.25">
      <c r="A514" s="22"/>
      <c r="B514" s="22"/>
      <c r="C514" s="22"/>
      <c r="D514" s="50"/>
      <c r="E514" s="50"/>
      <c r="F514" s="50"/>
      <c r="G514" s="50"/>
      <c r="H514" s="50"/>
      <c r="I514" s="50"/>
    </row>
    <row r="515" spans="1:9" x14ac:dyDescent="0.25">
      <c r="A515" s="22"/>
      <c r="B515" s="22"/>
      <c r="C515" s="22"/>
      <c r="D515" s="50"/>
      <c r="E515" s="50"/>
      <c r="F515" s="50"/>
      <c r="G515" s="50"/>
      <c r="H515" s="50"/>
      <c r="I515" s="73"/>
    </row>
    <row r="516" spans="1:9" x14ac:dyDescent="0.25">
      <c r="A516" s="22"/>
      <c r="B516" s="22"/>
      <c r="C516" s="22"/>
      <c r="D516" s="73"/>
      <c r="E516" s="91"/>
      <c r="F516" s="91"/>
      <c r="G516" s="91"/>
      <c r="H516" s="91"/>
      <c r="I516" s="91"/>
    </row>
    <row r="517" spans="1:9" x14ac:dyDescent="0.25">
      <c r="A517" s="22"/>
      <c r="B517" s="22"/>
      <c r="C517" s="22"/>
      <c r="D517" s="73"/>
      <c r="E517" s="91"/>
      <c r="F517" s="91"/>
      <c r="G517" s="91"/>
      <c r="H517" s="91"/>
      <c r="I517" s="91"/>
    </row>
    <row r="518" spans="1:9" x14ac:dyDescent="0.25">
      <c r="A518" s="22"/>
      <c r="B518" s="22"/>
      <c r="C518" s="22"/>
      <c r="D518" s="73"/>
      <c r="E518" s="91"/>
      <c r="F518" s="91"/>
      <c r="G518" s="91"/>
      <c r="H518" s="91"/>
      <c r="I518" s="91"/>
    </row>
    <row r="519" spans="1:9" x14ac:dyDescent="0.25">
      <c r="A519" s="22"/>
      <c r="B519" s="22"/>
      <c r="C519" s="22"/>
      <c r="D519" s="73"/>
      <c r="E519" s="91"/>
      <c r="F519" s="91"/>
      <c r="G519" s="91"/>
      <c r="H519" s="91"/>
      <c r="I519" s="91"/>
    </row>
    <row r="520" spans="1:9" x14ac:dyDescent="0.25">
      <c r="A520" s="22"/>
      <c r="B520" s="22"/>
      <c r="C520" s="22"/>
      <c r="D520" s="73"/>
      <c r="E520" s="91"/>
      <c r="F520" s="91"/>
      <c r="G520" s="91"/>
      <c r="H520" s="91"/>
      <c r="I520" s="91"/>
    </row>
    <row r="521" spans="1:9" x14ac:dyDescent="0.25">
      <c r="A521" s="22"/>
      <c r="B521" s="22"/>
      <c r="C521" s="22"/>
      <c r="D521" s="73"/>
      <c r="E521" s="91"/>
      <c r="F521" s="91"/>
      <c r="G521" s="91"/>
      <c r="H521" s="91"/>
      <c r="I521" s="91"/>
    </row>
    <row r="522" spans="1:9" x14ac:dyDescent="0.25">
      <c r="A522" s="22"/>
      <c r="B522" s="22"/>
      <c r="C522" s="22"/>
      <c r="D522" s="73"/>
      <c r="E522" s="91"/>
      <c r="F522" s="91"/>
      <c r="G522" s="91"/>
      <c r="H522" s="91"/>
      <c r="I522" s="91"/>
    </row>
    <row r="523" spans="1:9" x14ac:dyDescent="0.25">
      <c r="A523" s="22"/>
      <c r="B523" s="22"/>
      <c r="C523" s="22"/>
      <c r="D523" s="73"/>
      <c r="E523" s="91"/>
      <c r="F523" s="91"/>
      <c r="G523" s="91"/>
      <c r="H523" s="91"/>
      <c r="I523" s="91"/>
    </row>
    <row r="524" spans="1:9" x14ac:dyDescent="0.25">
      <c r="A524" s="22"/>
      <c r="B524" s="22"/>
      <c r="C524" s="22"/>
      <c r="D524" s="73"/>
      <c r="E524" s="91"/>
      <c r="F524" s="91"/>
      <c r="G524" s="91"/>
      <c r="H524" s="91"/>
      <c r="I524" s="91"/>
    </row>
    <row r="525" spans="1:9" x14ac:dyDescent="0.25">
      <c r="A525" s="22"/>
      <c r="B525" s="22"/>
      <c r="C525" s="22"/>
      <c r="D525" s="73"/>
      <c r="E525" s="91"/>
      <c r="F525" s="91"/>
      <c r="G525" s="91"/>
      <c r="H525" s="91"/>
      <c r="I525" s="91"/>
    </row>
    <row r="526" spans="1:9" x14ac:dyDescent="0.25">
      <c r="A526" s="22"/>
      <c r="B526" s="22"/>
      <c r="C526" s="22"/>
      <c r="D526" s="73"/>
      <c r="E526" s="91"/>
      <c r="F526" s="91"/>
      <c r="G526" s="91"/>
      <c r="H526" s="91"/>
      <c r="I526" s="91"/>
    </row>
    <row r="527" spans="1:9" x14ac:dyDescent="0.25">
      <c r="A527" s="22"/>
      <c r="B527" s="22"/>
      <c r="C527" s="22"/>
      <c r="D527" s="73"/>
      <c r="E527" s="91"/>
      <c r="F527" s="91"/>
      <c r="G527" s="91"/>
      <c r="H527" s="91"/>
      <c r="I527" s="91"/>
    </row>
    <row r="528" spans="1:9" x14ac:dyDescent="0.25">
      <c r="A528" s="22"/>
      <c r="B528" s="22"/>
      <c r="C528" s="22"/>
      <c r="D528" s="73"/>
      <c r="E528" s="91"/>
      <c r="F528" s="91"/>
      <c r="G528" s="91"/>
      <c r="H528" s="91"/>
      <c r="I528" s="91"/>
    </row>
    <row r="529" spans="1:9" x14ac:dyDescent="0.25">
      <c r="A529" s="22"/>
      <c r="B529" s="22"/>
      <c r="C529" s="22"/>
      <c r="D529" s="73"/>
      <c r="E529" s="91"/>
      <c r="F529" s="91"/>
      <c r="G529" s="91"/>
      <c r="H529" s="91"/>
      <c r="I529" s="91"/>
    </row>
    <row r="530" spans="1:9" x14ac:dyDescent="0.25">
      <c r="A530" s="22"/>
      <c r="B530" s="22"/>
      <c r="C530" s="22"/>
      <c r="D530" s="73"/>
      <c r="E530" s="91"/>
      <c r="F530" s="91"/>
      <c r="G530" s="91"/>
      <c r="H530" s="91"/>
      <c r="I530" s="91"/>
    </row>
    <row r="531" spans="1:9" x14ac:dyDescent="0.25">
      <c r="A531" s="22"/>
      <c r="B531" s="22"/>
      <c r="C531" s="22"/>
      <c r="D531" s="73"/>
      <c r="E531" s="91"/>
      <c r="F531" s="91"/>
      <c r="G531" s="91"/>
      <c r="H531" s="91"/>
      <c r="I531" s="91"/>
    </row>
    <row r="532" spans="1:9" x14ac:dyDescent="0.25">
      <c r="A532" s="22"/>
      <c r="B532" s="22"/>
      <c r="C532" s="22"/>
      <c r="D532" s="73"/>
      <c r="E532" s="91"/>
      <c r="F532" s="91"/>
      <c r="G532" s="91"/>
      <c r="H532" s="91"/>
      <c r="I532" s="91"/>
    </row>
    <row r="533" spans="1:9" x14ac:dyDescent="0.25">
      <c r="A533" s="22"/>
      <c r="B533" s="22"/>
      <c r="C533" s="22"/>
      <c r="D533" s="73"/>
      <c r="E533" s="91"/>
      <c r="F533" s="91"/>
      <c r="G533" s="91"/>
      <c r="H533" s="91"/>
      <c r="I533" s="91"/>
    </row>
    <row r="534" spans="1:9" x14ac:dyDescent="0.25">
      <c r="A534" s="22"/>
      <c r="B534" s="22"/>
      <c r="C534" s="22"/>
      <c r="D534" s="73"/>
      <c r="E534" s="91"/>
      <c r="F534" s="91"/>
      <c r="G534" s="91"/>
      <c r="H534" s="91"/>
      <c r="I534" s="91"/>
    </row>
    <row r="535" spans="1:9" x14ac:dyDescent="0.25">
      <c r="A535" s="70"/>
      <c r="B535" s="70"/>
      <c r="C535" s="70"/>
      <c r="D535" s="73"/>
      <c r="E535" s="91"/>
      <c r="F535" s="91"/>
      <c r="G535" s="91"/>
      <c r="H535" s="91"/>
      <c r="I535" s="91"/>
    </row>
    <row r="536" spans="1:9" x14ac:dyDescent="0.25">
      <c r="A536" s="26"/>
      <c r="B536" s="26"/>
      <c r="C536" s="26"/>
      <c r="D536" s="73"/>
      <c r="E536" s="91"/>
      <c r="F536" s="91"/>
      <c r="G536" s="91"/>
      <c r="H536" s="91"/>
      <c r="I536" s="91"/>
    </row>
    <row r="537" spans="1:9" x14ac:dyDescent="0.25">
      <c r="A537" s="22"/>
      <c r="B537" s="22"/>
      <c r="C537" s="22"/>
      <c r="D537" s="73"/>
      <c r="E537" s="91"/>
      <c r="F537" s="91"/>
      <c r="G537" s="91"/>
      <c r="H537" s="91"/>
      <c r="I537" s="91"/>
    </row>
    <row r="538" spans="1:9" x14ac:dyDescent="0.25">
      <c r="A538" s="22"/>
      <c r="B538" s="22"/>
      <c r="C538" s="22"/>
      <c r="D538" s="73"/>
      <c r="E538" s="91"/>
      <c r="F538" s="91"/>
      <c r="G538" s="91"/>
      <c r="H538" s="91"/>
      <c r="I538" s="91"/>
    </row>
    <row r="539" spans="1:9" x14ac:dyDescent="0.25">
      <c r="A539" s="22"/>
      <c r="B539" s="22"/>
      <c r="C539" s="22"/>
      <c r="D539" s="73"/>
      <c r="E539" s="91"/>
      <c r="F539" s="91"/>
      <c r="G539" s="91"/>
      <c r="H539" s="91"/>
      <c r="I539" s="91"/>
    </row>
    <row r="540" spans="1:9" x14ac:dyDescent="0.25">
      <c r="A540" s="22"/>
      <c r="B540" s="22"/>
      <c r="C540" s="22"/>
      <c r="D540" s="73"/>
      <c r="E540" s="91"/>
      <c r="F540" s="91"/>
      <c r="G540" s="91"/>
      <c r="H540" s="91"/>
      <c r="I540" s="91"/>
    </row>
    <row r="541" spans="1:9" x14ac:dyDescent="0.25">
      <c r="A541" s="22"/>
      <c r="B541" s="22"/>
      <c r="C541" s="22"/>
      <c r="D541" s="73"/>
      <c r="E541" s="91"/>
      <c r="F541" s="91"/>
      <c r="G541" s="91"/>
      <c r="H541" s="91"/>
      <c r="I541" s="91"/>
    </row>
    <row r="542" spans="1:9" x14ac:dyDescent="0.25">
      <c r="A542" s="22"/>
      <c r="B542" s="22"/>
      <c r="C542" s="22"/>
      <c r="D542" s="73"/>
      <c r="E542" s="91"/>
      <c r="F542" s="91"/>
      <c r="G542" s="91"/>
      <c r="H542" s="91"/>
      <c r="I542" s="91"/>
    </row>
    <row r="543" spans="1:9" x14ac:dyDescent="0.25">
      <c r="A543" s="22"/>
      <c r="B543" s="22"/>
      <c r="C543" s="22"/>
      <c r="D543" s="73"/>
      <c r="E543" s="91"/>
      <c r="F543" s="91"/>
      <c r="G543" s="91"/>
      <c r="H543" s="91"/>
      <c r="I543" s="91"/>
    </row>
    <row r="544" spans="1:9" x14ac:dyDescent="0.25">
      <c r="A544" s="22"/>
      <c r="B544" s="22"/>
      <c r="C544" s="22"/>
      <c r="D544" s="73"/>
      <c r="E544" s="91"/>
      <c r="F544" s="91"/>
      <c r="G544" s="91"/>
      <c r="H544" s="91"/>
      <c r="I544" s="91"/>
    </row>
    <row r="545" spans="1:9" x14ac:dyDescent="0.25">
      <c r="A545" s="22"/>
      <c r="B545" s="22"/>
      <c r="C545" s="22"/>
      <c r="D545" s="73"/>
      <c r="E545" s="91"/>
      <c r="F545" s="91"/>
      <c r="G545" s="91"/>
      <c r="H545" s="91"/>
      <c r="I545" s="91"/>
    </row>
    <row r="546" spans="1:9" x14ac:dyDescent="0.25">
      <c r="A546" s="22"/>
      <c r="B546" s="22"/>
      <c r="C546" s="22"/>
      <c r="D546" s="73"/>
      <c r="E546" s="91"/>
      <c r="F546" s="91"/>
      <c r="G546" s="91"/>
      <c r="H546" s="91"/>
      <c r="I546" s="91"/>
    </row>
    <row r="547" spans="1:9" x14ac:dyDescent="0.25">
      <c r="A547" s="22"/>
      <c r="B547" s="22"/>
      <c r="C547" s="22"/>
      <c r="D547" s="73"/>
      <c r="E547" s="91"/>
      <c r="F547" s="91"/>
      <c r="G547" s="91"/>
      <c r="H547" s="91"/>
      <c r="I547" s="91"/>
    </row>
    <row r="548" spans="1:9" x14ac:dyDescent="0.25">
      <c r="A548" s="22"/>
      <c r="B548" s="22"/>
      <c r="C548" s="22"/>
      <c r="D548" s="73"/>
      <c r="E548" s="91"/>
      <c r="F548" s="91"/>
      <c r="G548" s="91"/>
      <c r="H548" s="91"/>
      <c r="I548" s="91"/>
    </row>
    <row r="549" spans="1:9" x14ac:dyDescent="0.25">
      <c r="A549" s="22"/>
      <c r="B549" s="22"/>
      <c r="C549" s="22"/>
      <c r="D549" s="73"/>
      <c r="E549" s="91"/>
      <c r="F549" s="91"/>
      <c r="G549" s="91"/>
      <c r="H549" s="91"/>
      <c r="I549" s="91"/>
    </row>
    <row r="550" spans="1:9" x14ac:dyDescent="0.25">
      <c r="A550" s="22"/>
      <c r="B550" s="22"/>
      <c r="C550" s="22"/>
      <c r="D550" s="73"/>
      <c r="E550" s="91"/>
      <c r="F550" s="91"/>
      <c r="G550" s="91"/>
      <c r="H550" s="91"/>
      <c r="I550" s="91"/>
    </row>
    <row r="551" spans="1:9" x14ac:dyDescent="0.25">
      <c r="A551" s="22"/>
      <c r="B551" s="22"/>
      <c r="C551" s="22"/>
      <c r="D551" s="92"/>
      <c r="E551" s="92"/>
      <c r="F551" s="92"/>
      <c r="G551" s="92"/>
      <c r="H551" s="92"/>
      <c r="I551" s="92"/>
    </row>
    <row r="552" spans="1:9" x14ac:dyDescent="0.25">
      <c r="A552" s="22"/>
      <c r="B552" s="22"/>
      <c r="C552" s="22"/>
      <c r="D552" s="92"/>
      <c r="E552" s="92"/>
      <c r="F552" s="92"/>
      <c r="G552" s="92"/>
      <c r="H552" s="92"/>
      <c r="I552" s="92"/>
    </row>
    <row r="553" spans="1:9" ht="16.5" x14ac:dyDescent="0.25">
      <c r="A553" s="85"/>
      <c r="B553" s="85"/>
      <c r="C553" s="85"/>
      <c r="D553" s="93"/>
      <c r="E553" s="94"/>
      <c r="F553" s="94"/>
      <c r="G553" s="94"/>
      <c r="H553" s="92"/>
      <c r="I553" s="92"/>
    </row>
    <row r="554" spans="1:9" x14ac:dyDescent="0.25">
      <c r="A554" s="26"/>
      <c r="B554" s="26"/>
      <c r="C554" s="26"/>
      <c r="D554" s="88"/>
      <c r="E554" s="88"/>
      <c r="F554" s="88"/>
      <c r="G554" s="88"/>
      <c r="H554" s="88"/>
      <c r="I554" s="88"/>
    </row>
    <row r="555" spans="1:9" x14ac:dyDescent="0.25">
      <c r="A555" s="49"/>
      <c r="B555" s="49"/>
      <c r="C555" s="49"/>
      <c r="D555" s="88"/>
      <c r="E555" s="88"/>
      <c r="F555" s="88"/>
      <c r="G555" s="88"/>
      <c r="H555" s="88"/>
      <c r="I555" s="88"/>
    </row>
    <row r="556" spans="1:9" x14ac:dyDescent="0.25">
      <c r="A556" s="89"/>
      <c r="B556" s="89"/>
      <c r="C556" s="89"/>
      <c r="D556" s="90"/>
      <c r="E556" s="88"/>
      <c r="F556" s="88"/>
      <c r="G556" s="88"/>
      <c r="H556" s="88"/>
      <c r="I556" s="88"/>
    </row>
    <row r="557" spans="1:9" x14ac:dyDescent="0.25">
      <c r="A557" s="89"/>
      <c r="B557" s="89"/>
      <c r="C557" s="89"/>
      <c r="D557" s="90"/>
      <c r="E557" s="90"/>
      <c r="F557" s="90"/>
      <c r="G557" s="90"/>
      <c r="H557" s="90"/>
      <c r="I557" s="90"/>
    </row>
    <row r="558" spans="1:9" x14ac:dyDescent="0.25">
      <c r="A558" s="26"/>
      <c r="B558" s="26"/>
      <c r="C558" s="26"/>
      <c r="D558" s="73"/>
      <c r="E558" s="91"/>
      <c r="F558" s="91"/>
      <c r="G558" s="91"/>
      <c r="H558" s="91"/>
      <c r="I558" s="91"/>
    </row>
    <row r="559" spans="1:9" x14ac:dyDescent="0.25">
      <c r="A559" s="22"/>
      <c r="B559" s="22"/>
      <c r="C559" s="22"/>
      <c r="D559" s="73"/>
      <c r="E559" s="91"/>
      <c r="F559" s="91"/>
      <c r="G559" s="91"/>
      <c r="H559" s="91"/>
      <c r="I559" s="91"/>
    </row>
    <row r="560" spans="1:9" x14ac:dyDescent="0.25">
      <c r="A560" s="22"/>
      <c r="B560" s="22"/>
      <c r="C560" s="22"/>
      <c r="D560" s="73"/>
      <c r="E560" s="91"/>
      <c r="F560" s="91"/>
      <c r="G560" s="91"/>
      <c r="H560" s="91"/>
      <c r="I560" s="91"/>
    </row>
    <row r="561" spans="1:9" x14ac:dyDescent="0.25">
      <c r="A561" s="44"/>
      <c r="B561" s="44"/>
      <c r="C561" s="44"/>
      <c r="D561" s="73"/>
      <c r="E561" s="91"/>
      <c r="F561" s="91"/>
      <c r="G561" s="91"/>
      <c r="H561" s="91"/>
      <c r="I561" s="91"/>
    </row>
    <row r="562" spans="1:9" x14ac:dyDescent="0.25">
      <c r="A562" s="22"/>
      <c r="B562" s="22"/>
      <c r="C562" s="22"/>
      <c r="D562" s="73"/>
      <c r="E562" s="91"/>
      <c r="F562" s="91"/>
      <c r="G562" s="91"/>
      <c r="H562" s="91"/>
      <c r="I562" s="91"/>
    </row>
    <row r="563" spans="1:9" x14ac:dyDescent="0.25">
      <c r="A563" s="22"/>
      <c r="B563" s="22"/>
      <c r="C563" s="22"/>
      <c r="D563" s="73"/>
      <c r="E563" s="91"/>
      <c r="F563" s="91"/>
      <c r="G563" s="91"/>
      <c r="H563" s="91"/>
      <c r="I563" s="91"/>
    </row>
    <row r="564" spans="1:9" x14ac:dyDescent="0.25">
      <c r="A564" s="22"/>
      <c r="B564" s="22"/>
      <c r="C564" s="22"/>
      <c r="D564" s="73"/>
      <c r="E564" s="91"/>
      <c r="F564" s="91"/>
      <c r="G564" s="91"/>
      <c r="H564" s="91"/>
      <c r="I564" s="91"/>
    </row>
    <row r="565" spans="1:9" x14ac:dyDescent="0.25">
      <c r="A565" s="70"/>
      <c r="B565" s="70"/>
      <c r="C565" s="70"/>
      <c r="D565" s="73"/>
      <c r="E565" s="91"/>
      <c r="F565" s="91"/>
      <c r="G565" s="91"/>
      <c r="H565" s="91"/>
      <c r="I565" s="91"/>
    </row>
    <row r="566" spans="1:9" x14ac:dyDescent="0.25">
      <c r="A566" s="70"/>
      <c r="B566" s="70"/>
      <c r="C566" s="70"/>
      <c r="D566" s="50"/>
      <c r="E566" s="95"/>
      <c r="F566" s="95"/>
      <c r="G566" s="95"/>
      <c r="H566" s="95"/>
      <c r="I566" s="95"/>
    </row>
    <row r="567" spans="1:9" x14ac:dyDescent="0.25">
      <c r="A567" s="22"/>
      <c r="B567" s="22"/>
      <c r="C567" s="22"/>
      <c r="D567" s="73"/>
      <c r="E567" s="91"/>
      <c r="F567" s="91"/>
      <c r="G567" s="91"/>
      <c r="H567" s="91"/>
      <c r="I567" s="91"/>
    </row>
    <row r="568" spans="1:9" x14ac:dyDescent="0.25">
      <c r="A568" s="44"/>
      <c r="B568" s="44"/>
      <c r="C568" s="44"/>
      <c r="D568" s="50"/>
      <c r="E568" s="50"/>
      <c r="F568" s="50"/>
      <c r="G568" s="50"/>
      <c r="H568" s="50"/>
      <c r="I568" s="50"/>
    </row>
    <row r="569" spans="1:9" x14ac:dyDescent="0.25">
      <c r="A569" s="22"/>
      <c r="B569" s="22"/>
      <c r="C569" s="22"/>
      <c r="D569" s="50"/>
      <c r="E569" s="50"/>
      <c r="F569" s="50"/>
      <c r="G569" s="50"/>
      <c r="H569" s="50"/>
      <c r="I569" s="50"/>
    </row>
    <row r="570" spans="1:9" x14ac:dyDescent="0.25">
      <c r="A570" s="26"/>
      <c r="B570" s="26"/>
      <c r="C570" s="26"/>
      <c r="D570" s="46"/>
      <c r="E570" s="46"/>
      <c r="F570" s="46"/>
      <c r="G570" s="46"/>
      <c r="H570" s="46"/>
      <c r="I570" s="50"/>
    </row>
    <row r="571" spans="1:9" x14ac:dyDescent="0.25">
      <c r="A571" s="26"/>
      <c r="B571" s="26"/>
      <c r="C571" s="26"/>
      <c r="D571" s="46"/>
      <c r="E571" s="46"/>
      <c r="F571" s="46"/>
      <c r="G571" s="46"/>
      <c r="H571" s="46"/>
      <c r="I571" s="50"/>
    </row>
    <row r="572" spans="1:9" x14ac:dyDescent="0.25">
      <c r="A572" s="22"/>
      <c r="B572" s="22"/>
      <c r="C572" s="22"/>
      <c r="D572" s="50"/>
      <c r="E572" s="46"/>
      <c r="F572" s="46"/>
      <c r="G572" s="46"/>
      <c r="H572" s="50"/>
      <c r="I572" s="46"/>
    </row>
    <row r="573" spans="1:9" x14ac:dyDescent="0.25">
      <c r="A573" s="22"/>
      <c r="B573" s="22"/>
      <c r="C573" s="22"/>
      <c r="D573" s="92"/>
      <c r="E573" s="92"/>
      <c r="F573" s="92"/>
      <c r="G573" s="92"/>
      <c r="H573" s="92"/>
      <c r="I573" s="92"/>
    </row>
    <row r="574" spans="1:9" x14ac:dyDescent="0.25">
      <c r="A574" s="22"/>
      <c r="B574" s="22"/>
      <c r="C574" s="22"/>
      <c r="D574" s="92"/>
      <c r="E574" s="92"/>
      <c r="F574" s="92"/>
      <c r="G574" s="92"/>
      <c r="H574" s="92"/>
      <c r="I574" s="92"/>
    </row>
  </sheetData>
  <mergeCells count="60">
    <mergeCell ref="G438:H438"/>
    <mergeCell ref="D441:F441"/>
    <mergeCell ref="H441:I441"/>
    <mergeCell ref="D442:F442"/>
    <mergeCell ref="H442:I442"/>
    <mergeCell ref="H374:I374"/>
    <mergeCell ref="A384:I384"/>
    <mergeCell ref="A385:I385"/>
    <mergeCell ref="A388:C390"/>
    <mergeCell ref="F388:H388"/>
    <mergeCell ref="H389:H390"/>
    <mergeCell ref="D374:F374"/>
    <mergeCell ref="A238:C240"/>
    <mergeCell ref="F238:H238"/>
    <mergeCell ref="H239:H240"/>
    <mergeCell ref="D296:F296"/>
    <mergeCell ref="H296:I296"/>
    <mergeCell ref="A220:C220"/>
    <mergeCell ref="D220:F220"/>
    <mergeCell ref="H220:I220"/>
    <mergeCell ref="A234:I234"/>
    <mergeCell ref="A235:I235"/>
    <mergeCell ref="A143:C143"/>
    <mergeCell ref="D143:F143"/>
    <mergeCell ref="H143:I143"/>
    <mergeCell ref="G216:H216"/>
    <mergeCell ref="A219:C219"/>
    <mergeCell ref="D219:F219"/>
    <mergeCell ref="H219:I219"/>
    <mergeCell ref="A4:I4"/>
    <mergeCell ref="A5:I5"/>
    <mergeCell ref="A6:I6"/>
    <mergeCell ref="A8:C10"/>
    <mergeCell ref="F8:H8"/>
    <mergeCell ref="H9:H10"/>
    <mergeCell ref="A80:I80"/>
    <mergeCell ref="A81:I81"/>
    <mergeCell ref="G139:H139"/>
    <mergeCell ref="D142:F142"/>
    <mergeCell ref="H142:I142"/>
    <mergeCell ref="A87:C89"/>
    <mergeCell ref="F87:H87"/>
    <mergeCell ref="H88:H89"/>
    <mergeCell ref="A142:C142"/>
    <mergeCell ref="A155:I155"/>
    <mergeCell ref="A156:I156"/>
    <mergeCell ref="A159:C161"/>
    <mergeCell ref="F159:H159"/>
    <mergeCell ref="H160:H161"/>
    <mergeCell ref="G291:H291"/>
    <mergeCell ref="D295:F295"/>
    <mergeCell ref="H295:I295"/>
    <mergeCell ref="G370:H370"/>
    <mergeCell ref="D373:F373"/>
    <mergeCell ref="H373:I373"/>
    <mergeCell ref="A307:I307"/>
    <mergeCell ref="A308:I308"/>
    <mergeCell ref="A311:C313"/>
    <mergeCell ref="F311:H311"/>
    <mergeCell ref="H312:H313"/>
  </mergeCells>
  <pageMargins left="0.51181102362204722" right="0.11811023622047245" top="0.55118110236220474" bottom="0.27559055118110237" header="0" footer="0"/>
  <pageSetup paperSize="5" orientation="portrait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637"/>
  <sheetViews>
    <sheetView topLeftCell="A232" zoomScale="120" zoomScaleNormal="120" zoomScaleSheetLayoutView="115" workbookViewId="0">
      <selection activeCell="A7" sqref="A7:G321"/>
    </sheetView>
  </sheetViews>
  <sheetFormatPr defaultRowHeight="12.75" x14ac:dyDescent="0.25"/>
  <cols>
    <col min="1" max="1" width="36.85546875" style="25" customWidth="1"/>
    <col min="2" max="2" width="8.5703125" style="48" customWidth="1"/>
    <col min="3" max="3" width="11" style="48" customWidth="1"/>
    <col min="4" max="4" width="10.140625" style="48" customWidth="1"/>
    <col min="5" max="5" width="11.28515625" style="48" customWidth="1"/>
    <col min="6" max="6" width="10.7109375" style="48" customWidth="1"/>
    <col min="7" max="7" width="12.140625" style="48" customWidth="1"/>
    <col min="8" max="256" width="9.140625" style="24"/>
    <col min="257" max="257" width="36.85546875" style="24" customWidth="1"/>
    <col min="258" max="258" width="8.5703125" style="24" customWidth="1"/>
    <col min="259" max="259" width="11" style="24" customWidth="1"/>
    <col min="260" max="260" width="10.140625" style="24" customWidth="1"/>
    <col min="261" max="261" width="11.28515625" style="24" customWidth="1"/>
    <col min="262" max="262" width="10.7109375" style="24" customWidth="1"/>
    <col min="263" max="263" width="12.140625" style="24" customWidth="1"/>
    <col min="264" max="512" width="9.140625" style="24"/>
    <col min="513" max="513" width="36.85546875" style="24" customWidth="1"/>
    <col min="514" max="514" width="8.5703125" style="24" customWidth="1"/>
    <col min="515" max="515" width="11" style="24" customWidth="1"/>
    <col min="516" max="516" width="10.140625" style="24" customWidth="1"/>
    <col min="517" max="517" width="11.28515625" style="24" customWidth="1"/>
    <col min="518" max="518" width="10.7109375" style="24" customWidth="1"/>
    <col min="519" max="519" width="12.140625" style="24" customWidth="1"/>
    <col min="520" max="768" width="9.140625" style="24"/>
    <col min="769" max="769" width="36.85546875" style="24" customWidth="1"/>
    <col min="770" max="770" width="8.5703125" style="24" customWidth="1"/>
    <col min="771" max="771" width="11" style="24" customWidth="1"/>
    <col min="772" max="772" width="10.140625" style="24" customWidth="1"/>
    <col min="773" max="773" width="11.28515625" style="24" customWidth="1"/>
    <col min="774" max="774" width="10.7109375" style="24" customWidth="1"/>
    <col min="775" max="775" width="12.140625" style="24" customWidth="1"/>
    <col min="776" max="1024" width="9.140625" style="24"/>
    <col min="1025" max="1025" width="36.85546875" style="24" customWidth="1"/>
    <col min="1026" max="1026" width="8.5703125" style="24" customWidth="1"/>
    <col min="1027" max="1027" width="11" style="24" customWidth="1"/>
    <col min="1028" max="1028" width="10.140625" style="24" customWidth="1"/>
    <col min="1029" max="1029" width="11.28515625" style="24" customWidth="1"/>
    <col min="1030" max="1030" width="10.7109375" style="24" customWidth="1"/>
    <col min="1031" max="1031" width="12.140625" style="24" customWidth="1"/>
    <col min="1032" max="1280" width="9.140625" style="24"/>
    <col min="1281" max="1281" width="36.85546875" style="24" customWidth="1"/>
    <col min="1282" max="1282" width="8.5703125" style="24" customWidth="1"/>
    <col min="1283" max="1283" width="11" style="24" customWidth="1"/>
    <col min="1284" max="1284" width="10.140625" style="24" customWidth="1"/>
    <col min="1285" max="1285" width="11.28515625" style="24" customWidth="1"/>
    <col min="1286" max="1286" width="10.7109375" style="24" customWidth="1"/>
    <col min="1287" max="1287" width="12.140625" style="24" customWidth="1"/>
    <col min="1288" max="1536" width="9.140625" style="24"/>
    <col min="1537" max="1537" width="36.85546875" style="24" customWidth="1"/>
    <col min="1538" max="1538" width="8.5703125" style="24" customWidth="1"/>
    <col min="1539" max="1539" width="11" style="24" customWidth="1"/>
    <col min="1540" max="1540" width="10.140625" style="24" customWidth="1"/>
    <col min="1541" max="1541" width="11.28515625" style="24" customWidth="1"/>
    <col min="1542" max="1542" width="10.7109375" style="24" customWidth="1"/>
    <col min="1543" max="1543" width="12.140625" style="24" customWidth="1"/>
    <col min="1544" max="1792" width="9.140625" style="24"/>
    <col min="1793" max="1793" width="36.85546875" style="24" customWidth="1"/>
    <col min="1794" max="1794" width="8.5703125" style="24" customWidth="1"/>
    <col min="1795" max="1795" width="11" style="24" customWidth="1"/>
    <col min="1796" max="1796" width="10.140625" style="24" customWidth="1"/>
    <col min="1797" max="1797" width="11.28515625" style="24" customWidth="1"/>
    <col min="1798" max="1798" width="10.7109375" style="24" customWidth="1"/>
    <col min="1799" max="1799" width="12.140625" style="24" customWidth="1"/>
    <col min="1800" max="2048" width="9.140625" style="24"/>
    <col min="2049" max="2049" width="36.85546875" style="24" customWidth="1"/>
    <col min="2050" max="2050" width="8.5703125" style="24" customWidth="1"/>
    <col min="2051" max="2051" width="11" style="24" customWidth="1"/>
    <col min="2052" max="2052" width="10.140625" style="24" customWidth="1"/>
    <col min="2053" max="2053" width="11.28515625" style="24" customWidth="1"/>
    <col min="2054" max="2054" width="10.7109375" style="24" customWidth="1"/>
    <col min="2055" max="2055" width="12.140625" style="24" customWidth="1"/>
    <col min="2056" max="2304" width="9.140625" style="24"/>
    <col min="2305" max="2305" width="36.85546875" style="24" customWidth="1"/>
    <col min="2306" max="2306" width="8.5703125" style="24" customWidth="1"/>
    <col min="2307" max="2307" width="11" style="24" customWidth="1"/>
    <col min="2308" max="2308" width="10.140625" style="24" customWidth="1"/>
    <col min="2309" max="2309" width="11.28515625" style="24" customWidth="1"/>
    <col min="2310" max="2310" width="10.7109375" style="24" customWidth="1"/>
    <col min="2311" max="2311" width="12.140625" style="24" customWidth="1"/>
    <col min="2312" max="2560" width="9.140625" style="24"/>
    <col min="2561" max="2561" width="36.85546875" style="24" customWidth="1"/>
    <col min="2562" max="2562" width="8.5703125" style="24" customWidth="1"/>
    <col min="2563" max="2563" width="11" style="24" customWidth="1"/>
    <col min="2564" max="2564" width="10.140625" style="24" customWidth="1"/>
    <col min="2565" max="2565" width="11.28515625" style="24" customWidth="1"/>
    <col min="2566" max="2566" width="10.7109375" style="24" customWidth="1"/>
    <col min="2567" max="2567" width="12.140625" style="24" customWidth="1"/>
    <col min="2568" max="2816" width="9.140625" style="24"/>
    <col min="2817" max="2817" width="36.85546875" style="24" customWidth="1"/>
    <col min="2818" max="2818" width="8.5703125" style="24" customWidth="1"/>
    <col min="2819" max="2819" width="11" style="24" customWidth="1"/>
    <col min="2820" max="2820" width="10.140625" style="24" customWidth="1"/>
    <col min="2821" max="2821" width="11.28515625" style="24" customWidth="1"/>
    <col min="2822" max="2822" width="10.7109375" style="24" customWidth="1"/>
    <col min="2823" max="2823" width="12.140625" style="24" customWidth="1"/>
    <col min="2824" max="3072" width="9.140625" style="24"/>
    <col min="3073" max="3073" width="36.85546875" style="24" customWidth="1"/>
    <col min="3074" max="3074" width="8.5703125" style="24" customWidth="1"/>
    <col min="3075" max="3075" width="11" style="24" customWidth="1"/>
    <col min="3076" max="3076" width="10.140625" style="24" customWidth="1"/>
    <col min="3077" max="3077" width="11.28515625" style="24" customWidth="1"/>
    <col min="3078" max="3078" width="10.7109375" style="24" customWidth="1"/>
    <col min="3079" max="3079" width="12.140625" style="24" customWidth="1"/>
    <col min="3080" max="3328" width="9.140625" style="24"/>
    <col min="3329" max="3329" width="36.85546875" style="24" customWidth="1"/>
    <col min="3330" max="3330" width="8.5703125" style="24" customWidth="1"/>
    <col min="3331" max="3331" width="11" style="24" customWidth="1"/>
    <col min="3332" max="3332" width="10.140625" style="24" customWidth="1"/>
    <col min="3333" max="3333" width="11.28515625" style="24" customWidth="1"/>
    <col min="3334" max="3334" width="10.7109375" style="24" customWidth="1"/>
    <col min="3335" max="3335" width="12.140625" style="24" customWidth="1"/>
    <col min="3336" max="3584" width="9.140625" style="24"/>
    <col min="3585" max="3585" width="36.85546875" style="24" customWidth="1"/>
    <col min="3586" max="3586" width="8.5703125" style="24" customWidth="1"/>
    <col min="3587" max="3587" width="11" style="24" customWidth="1"/>
    <col min="3588" max="3588" width="10.140625" style="24" customWidth="1"/>
    <col min="3589" max="3589" width="11.28515625" style="24" customWidth="1"/>
    <col min="3590" max="3590" width="10.7109375" style="24" customWidth="1"/>
    <col min="3591" max="3591" width="12.140625" style="24" customWidth="1"/>
    <col min="3592" max="3840" width="9.140625" style="24"/>
    <col min="3841" max="3841" width="36.85546875" style="24" customWidth="1"/>
    <col min="3842" max="3842" width="8.5703125" style="24" customWidth="1"/>
    <col min="3843" max="3843" width="11" style="24" customWidth="1"/>
    <col min="3844" max="3844" width="10.140625" style="24" customWidth="1"/>
    <col min="3845" max="3845" width="11.28515625" style="24" customWidth="1"/>
    <col min="3846" max="3846" width="10.7109375" style="24" customWidth="1"/>
    <col min="3847" max="3847" width="12.140625" style="24" customWidth="1"/>
    <col min="3848" max="4096" width="9.140625" style="24"/>
    <col min="4097" max="4097" width="36.85546875" style="24" customWidth="1"/>
    <col min="4098" max="4098" width="8.5703125" style="24" customWidth="1"/>
    <col min="4099" max="4099" width="11" style="24" customWidth="1"/>
    <col min="4100" max="4100" width="10.140625" style="24" customWidth="1"/>
    <col min="4101" max="4101" width="11.28515625" style="24" customWidth="1"/>
    <col min="4102" max="4102" width="10.7109375" style="24" customWidth="1"/>
    <col min="4103" max="4103" width="12.140625" style="24" customWidth="1"/>
    <col min="4104" max="4352" width="9.140625" style="24"/>
    <col min="4353" max="4353" width="36.85546875" style="24" customWidth="1"/>
    <col min="4354" max="4354" width="8.5703125" style="24" customWidth="1"/>
    <col min="4355" max="4355" width="11" style="24" customWidth="1"/>
    <col min="4356" max="4356" width="10.140625" style="24" customWidth="1"/>
    <col min="4357" max="4357" width="11.28515625" style="24" customWidth="1"/>
    <col min="4358" max="4358" width="10.7109375" style="24" customWidth="1"/>
    <col min="4359" max="4359" width="12.140625" style="24" customWidth="1"/>
    <col min="4360" max="4608" width="9.140625" style="24"/>
    <col min="4609" max="4609" width="36.85546875" style="24" customWidth="1"/>
    <col min="4610" max="4610" width="8.5703125" style="24" customWidth="1"/>
    <col min="4611" max="4611" width="11" style="24" customWidth="1"/>
    <col min="4612" max="4612" width="10.140625" style="24" customWidth="1"/>
    <col min="4613" max="4613" width="11.28515625" style="24" customWidth="1"/>
    <col min="4614" max="4614" width="10.7109375" style="24" customWidth="1"/>
    <col min="4615" max="4615" width="12.140625" style="24" customWidth="1"/>
    <col min="4616" max="4864" width="9.140625" style="24"/>
    <col min="4865" max="4865" width="36.85546875" style="24" customWidth="1"/>
    <col min="4866" max="4866" width="8.5703125" style="24" customWidth="1"/>
    <col min="4867" max="4867" width="11" style="24" customWidth="1"/>
    <col min="4868" max="4868" width="10.140625" style="24" customWidth="1"/>
    <col min="4869" max="4869" width="11.28515625" style="24" customWidth="1"/>
    <col min="4870" max="4870" width="10.7109375" style="24" customWidth="1"/>
    <col min="4871" max="4871" width="12.140625" style="24" customWidth="1"/>
    <col min="4872" max="5120" width="9.140625" style="24"/>
    <col min="5121" max="5121" width="36.85546875" style="24" customWidth="1"/>
    <col min="5122" max="5122" width="8.5703125" style="24" customWidth="1"/>
    <col min="5123" max="5123" width="11" style="24" customWidth="1"/>
    <col min="5124" max="5124" width="10.140625" style="24" customWidth="1"/>
    <col min="5125" max="5125" width="11.28515625" style="24" customWidth="1"/>
    <col min="5126" max="5126" width="10.7109375" style="24" customWidth="1"/>
    <col min="5127" max="5127" width="12.140625" style="24" customWidth="1"/>
    <col min="5128" max="5376" width="9.140625" style="24"/>
    <col min="5377" max="5377" width="36.85546875" style="24" customWidth="1"/>
    <col min="5378" max="5378" width="8.5703125" style="24" customWidth="1"/>
    <col min="5379" max="5379" width="11" style="24" customWidth="1"/>
    <col min="5380" max="5380" width="10.140625" style="24" customWidth="1"/>
    <col min="5381" max="5381" width="11.28515625" style="24" customWidth="1"/>
    <col min="5382" max="5382" width="10.7109375" style="24" customWidth="1"/>
    <col min="5383" max="5383" width="12.140625" style="24" customWidth="1"/>
    <col min="5384" max="5632" width="9.140625" style="24"/>
    <col min="5633" max="5633" width="36.85546875" style="24" customWidth="1"/>
    <col min="5634" max="5634" width="8.5703125" style="24" customWidth="1"/>
    <col min="5635" max="5635" width="11" style="24" customWidth="1"/>
    <col min="5636" max="5636" width="10.140625" style="24" customWidth="1"/>
    <col min="5637" max="5637" width="11.28515625" style="24" customWidth="1"/>
    <col min="5638" max="5638" width="10.7109375" style="24" customWidth="1"/>
    <col min="5639" max="5639" width="12.140625" style="24" customWidth="1"/>
    <col min="5640" max="5888" width="9.140625" style="24"/>
    <col min="5889" max="5889" width="36.85546875" style="24" customWidth="1"/>
    <col min="5890" max="5890" width="8.5703125" style="24" customWidth="1"/>
    <col min="5891" max="5891" width="11" style="24" customWidth="1"/>
    <col min="5892" max="5892" width="10.140625" style="24" customWidth="1"/>
    <col min="5893" max="5893" width="11.28515625" style="24" customWidth="1"/>
    <col min="5894" max="5894" width="10.7109375" style="24" customWidth="1"/>
    <col min="5895" max="5895" width="12.140625" style="24" customWidth="1"/>
    <col min="5896" max="6144" width="9.140625" style="24"/>
    <col min="6145" max="6145" width="36.85546875" style="24" customWidth="1"/>
    <col min="6146" max="6146" width="8.5703125" style="24" customWidth="1"/>
    <col min="6147" max="6147" width="11" style="24" customWidth="1"/>
    <col min="6148" max="6148" width="10.140625" style="24" customWidth="1"/>
    <col min="6149" max="6149" width="11.28515625" style="24" customWidth="1"/>
    <col min="6150" max="6150" width="10.7109375" style="24" customWidth="1"/>
    <col min="6151" max="6151" width="12.140625" style="24" customWidth="1"/>
    <col min="6152" max="6400" width="9.140625" style="24"/>
    <col min="6401" max="6401" width="36.85546875" style="24" customWidth="1"/>
    <col min="6402" max="6402" width="8.5703125" style="24" customWidth="1"/>
    <col min="6403" max="6403" width="11" style="24" customWidth="1"/>
    <col min="6404" max="6404" width="10.140625" style="24" customWidth="1"/>
    <col min="6405" max="6405" width="11.28515625" style="24" customWidth="1"/>
    <col min="6406" max="6406" width="10.7109375" style="24" customWidth="1"/>
    <col min="6407" max="6407" width="12.140625" style="24" customWidth="1"/>
    <col min="6408" max="6656" width="9.140625" style="24"/>
    <col min="6657" max="6657" width="36.85546875" style="24" customWidth="1"/>
    <col min="6658" max="6658" width="8.5703125" style="24" customWidth="1"/>
    <col min="6659" max="6659" width="11" style="24" customWidth="1"/>
    <col min="6660" max="6660" width="10.140625" style="24" customWidth="1"/>
    <col min="6661" max="6661" width="11.28515625" style="24" customWidth="1"/>
    <col min="6662" max="6662" width="10.7109375" style="24" customWidth="1"/>
    <col min="6663" max="6663" width="12.140625" style="24" customWidth="1"/>
    <col min="6664" max="6912" width="9.140625" style="24"/>
    <col min="6913" max="6913" width="36.85546875" style="24" customWidth="1"/>
    <col min="6914" max="6914" width="8.5703125" style="24" customWidth="1"/>
    <col min="6915" max="6915" width="11" style="24" customWidth="1"/>
    <col min="6916" max="6916" width="10.140625" style="24" customWidth="1"/>
    <col min="6917" max="6917" width="11.28515625" style="24" customWidth="1"/>
    <col min="6918" max="6918" width="10.7109375" style="24" customWidth="1"/>
    <col min="6919" max="6919" width="12.140625" style="24" customWidth="1"/>
    <col min="6920" max="7168" width="9.140625" style="24"/>
    <col min="7169" max="7169" width="36.85546875" style="24" customWidth="1"/>
    <col min="7170" max="7170" width="8.5703125" style="24" customWidth="1"/>
    <col min="7171" max="7171" width="11" style="24" customWidth="1"/>
    <col min="7172" max="7172" width="10.140625" style="24" customWidth="1"/>
    <col min="7173" max="7173" width="11.28515625" style="24" customWidth="1"/>
    <col min="7174" max="7174" width="10.7109375" style="24" customWidth="1"/>
    <col min="7175" max="7175" width="12.140625" style="24" customWidth="1"/>
    <col min="7176" max="7424" width="9.140625" style="24"/>
    <col min="7425" max="7425" width="36.85546875" style="24" customWidth="1"/>
    <col min="7426" max="7426" width="8.5703125" style="24" customWidth="1"/>
    <col min="7427" max="7427" width="11" style="24" customWidth="1"/>
    <col min="7428" max="7428" width="10.140625" style="24" customWidth="1"/>
    <col min="7429" max="7429" width="11.28515625" style="24" customWidth="1"/>
    <col min="7430" max="7430" width="10.7109375" style="24" customWidth="1"/>
    <col min="7431" max="7431" width="12.140625" style="24" customWidth="1"/>
    <col min="7432" max="7680" width="9.140625" style="24"/>
    <col min="7681" max="7681" width="36.85546875" style="24" customWidth="1"/>
    <col min="7682" max="7682" width="8.5703125" style="24" customWidth="1"/>
    <col min="7683" max="7683" width="11" style="24" customWidth="1"/>
    <col min="7684" max="7684" width="10.140625" style="24" customWidth="1"/>
    <col min="7685" max="7685" width="11.28515625" style="24" customWidth="1"/>
    <col min="7686" max="7686" width="10.7109375" style="24" customWidth="1"/>
    <col min="7687" max="7687" width="12.140625" style="24" customWidth="1"/>
    <col min="7688" max="7936" width="9.140625" style="24"/>
    <col min="7937" max="7937" width="36.85546875" style="24" customWidth="1"/>
    <col min="7938" max="7938" width="8.5703125" style="24" customWidth="1"/>
    <col min="7939" max="7939" width="11" style="24" customWidth="1"/>
    <col min="7940" max="7940" width="10.140625" style="24" customWidth="1"/>
    <col min="7941" max="7941" width="11.28515625" style="24" customWidth="1"/>
    <col min="7942" max="7942" width="10.7109375" style="24" customWidth="1"/>
    <col min="7943" max="7943" width="12.140625" style="24" customWidth="1"/>
    <col min="7944" max="8192" width="9.140625" style="24"/>
    <col min="8193" max="8193" width="36.85546875" style="24" customWidth="1"/>
    <col min="8194" max="8194" width="8.5703125" style="24" customWidth="1"/>
    <col min="8195" max="8195" width="11" style="24" customWidth="1"/>
    <col min="8196" max="8196" width="10.140625" style="24" customWidth="1"/>
    <col min="8197" max="8197" width="11.28515625" style="24" customWidth="1"/>
    <col min="8198" max="8198" width="10.7109375" style="24" customWidth="1"/>
    <col min="8199" max="8199" width="12.140625" style="24" customWidth="1"/>
    <col min="8200" max="8448" width="9.140625" style="24"/>
    <col min="8449" max="8449" width="36.85546875" style="24" customWidth="1"/>
    <col min="8450" max="8450" width="8.5703125" style="24" customWidth="1"/>
    <col min="8451" max="8451" width="11" style="24" customWidth="1"/>
    <col min="8452" max="8452" width="10.140625" style="24" customWidth="1"/>
    <col min="8453" max="8453" width="11.28515625" style="24" customWidth="1"/>
    <col min="8454" max="8454" width="10.7109375" style="24" customWidth="1"/>
    <col min="8455" max="8455" width="12.140625" style="24" customWidth="1"/>
    <col min="8456" max="8704" width="9.140625" style="24"/>
    <col min="8705" max="8705" width="36.85546875" style="24" customWidth="1"/>
    <col min="8706" max="8706" width="8.5703125" style="24" customWidth="1"/>
    <col min="8707" max="8707" width="11" style="24" customWidth="1"/>
    <col min="8708" max="8708" width="10.140625" style="24" customWidth="1"/>
    <col min="8709" max="8709" width="11.28515625" style="24" customWidth="1"/>
    <col min="8710" max="8710" width="10.7109375" style="24" customWidth="1"/>
    <col min="8711" max="8711" width="12.140625" style="24" customWidth="1"/>
    <col min="8712" max="8960" width="9.140625" style="24"/>
    <col min="8961" max="8961" width="36.85546875" style="24" customWidth="1"/>
    <col min="8962" max="8962" width="8.5703125" style="24" customWidth="1"/>
    <col min="8963" max="8963" width="11" style="24" customWidth="1"/>
    <col min="8964" max="8964" width="10.140625" style="24" customWidth="1"/>
    <col min="8965" max="8965" width="11.28515625" style="24" customWidth="1"/>
    <col min="8966" max="8966" width="10.7109375" style="24" customWidth="1"/>
    <col min="8967" max="8967" width="12.140625" style="24" customWidth="1"/>
    <col min="8968" max="9216" width="9.140625" style="24"/>
    <col min="9217" max="9217" width="36.85546875" style="24" customWidth="1"/>
    <col min="9218" max="9218" width="8.5703125" style="24" customWidth="1"/>
    <col min="9219" max="9219" width="11" style="24" customWidth="1"/>
    <col min="9220" max="9220" width="10.140625" style="24" customWidth="1"/>
    <col min="9221" max="9221" width="11.28515625" style="24" customWidth="1"/>
    <col min="9222" max="9222" width="10.7109375" style="24" customWidth="1"/>
    <col min="9223" max="9223" width="12.140625" style="24" customWidth="1"/>
    <col min="9224" max="9472" width="9.140625" style="24"/>
    <col min="9473" max="9473" width="36.85546875" style="24" customWidth="1"/>
    <col min="9474" max="9474" width="8.5703125" style="24" customWidth="1"/>
    <col min="9475" max="9475" width="11" style="24" customWidth="1"/>
    <col min="9476" max="9476" width="10.140625" style="24" customWidth="1"/>
    <col min="9477" max="9477" width="11.28515625" style="24" customWidth="1"/>
    <col min="9478" max="9478" width="10.7109375" style="24" customWidth="1"/>
    <col min="9479" max="9479" width="12.140625" style="24" customWidth="1"/>
    <col min="9480" max="9728" width="9.140625" style="24"/>
    <col min="9729" max="9729" width="36.85546875" style="24" customWidth="1"/>
    <col min="9730" max="9730" width="8.5703125" style="24" customWidth="1"/>
    <col min="9731" max="9731" width="11" style="24" customWidth="1"/>
    <col min="9732" max="9732" width="10.140625" style="24" customWidth="1"/>
    <col min="9733" max="9733" width="11.28515625" style="24" customWidth="1"/>
    <col min="9734" max="9734" width="10.7109375" style="24" customWidth="1"/>
    <col min="9735" max="9735" width="12.140625" style="24" customWidth="1"/>
    <col min="9736" max="9984" width="9.140625" style="24"/>
    <col min="9985" max="9985" width="36.85546875" style="24" customWidth="1"/>
    <col min="9986" max="9986" width="8.5703125" style="24" customWidth="1"/>
    <col min="9987" max="9987" width="11" style="24" customWidth="1"/>
    <col min="9988" max="9988" width="10.140625" style="24" customWidth="1"/>
    <col min="9989" max="9989" width="11.28515625" style="24" customWidth="1"/>
    <col min="9990" max="9990" width="10.7109375" style="24" customWidth="1"/>
    <col min="9991" max="9991" width="12.140625" style="24" customWidth="1"/>
    <col min="9992" max="10240" width="9.140625" style="24"/>
    <col min="10241" max="10241" width="36.85546875" style="24" customWidth="1"/>
    <col min="10242" max="10242" width="8.5703125" style="24" customWidth="1"/>
    <col min="10243" max="10243" width="11" style="24" customWidth="1"/>
    <col min="10244" max="10244" width="10.140625" style="24" customWidth="1"/>
    <col min="10245" max="10245" width="11.28515625" style="24" customWidth="1"/>
    <col min="10246" max="10246" width="10.7109375" style="24" customWidth="1"/>
    <col min="10247" max="10247" width="12.140625" style="24" customWidth="1"/>
    <col min="10248" max="10496" width="9.140625" style="24"/>
    <col min="10497" max="10497" width="36.85546875" style="24" customWidth="1"/>
    <col min="10498" max="10498" width="8.5703125" style="24" customWidth="1"/>
    <col min="10499" max="10499" width="11" style="24" customWidth="1"/>
    <col min="10500" max="10500" width="10.140625" style="24" customWidth="1"/>
    <col min="10501" max="10501" width="11.28515625" style="24" customWidth="1"/>
    <col min="10502" max="10502" width="10.7109375" style="24" customWidth="1"/>
    <col min="10503" max="10503" width="12.140625" style="24" customWidth="1"/>
    <col min="10504" max="10752" width="9.140625" style="24"/>
    <col min="10753" max="10753" width="36.85546875" style="24" customWidth="1"/>
    <col min="10754" max="10754" width="8.5703125" style="24" customWidth="1"/>
    <col min="10755" max="10755" width="11" style="24" customWidth="1"/>
    <col min="10756" max="10756" width="10.140625" style="24" customWidth="1"/>
    <col min="10757" max="10757" width="11.28515625" style="24" customWidth="1"/>
    <col min="10758" max="10758" width="10.7109375" style="24" customWidth="1"/>
    <col min="10759" max="10759" width="12.140625" style="24" customWidth="1"/>
    <col min="10760" max="11008" width="9.140625" style="24"/>
    <col min="11009" max="11009" width="36.85546875" style="24" customWidth="1"/>
    <col min="11010" max="11010" width="8.5703125" style="24" customWidth="1"/>
    <col min="11011" max="11011" width="11" style="24" customWidth="1"/>
    <col min="11012" max="11012" width="10.140625" style="24" customWidth="1"/>
    <col min="11013" max="11013" width="11.28515625" style="24" customWidth="1"/>
    <col min="11014" max="11014" width="10.7109375" style="24" customWidth="1"/>
    <col min="11015" max="11015" width="12.140625" style="24" customWidth="1"/>
    <col min="11016" max="11264" width="9.140625" style="24"/>
    <col min="11265" max="11265" width="36.85546875" style="24" customWidth="1"/>
    <col min="11266" max="11266" width="8.5703125" style="24" customWidth="1"/>
    <col min="11267" max="11267" width="11" style="24" customWidth="1"/>
    <col min="11268" max="11268" width="10.140625" style="24" customWidth="1"/>
    <col min="11269" max="11269" width="11.28515625" style="24" customWidth="1"/>
    <col min="11270" max="11270" width="10.7109375" style="24" customWidth="1"/>
    <col min="11271" max="11271" width="12.140625" style="24" customWidth="1"/>
    <col min="11272" max="11520" width="9.140625" style="24"/>
    <col min="11521" max="11521" width="36.85546875" style="24" customWidth="1"/>
    <col min="11522" max="11522" width="8.5703125" style="24" customWidth="1"/>
    <col min="11523" max="11523" width="11" style="24" customWidth="1"/>
    <col min="11524" max="11524" width="10.140625" style="24" customWidth="1"/>
    <col min="11525" max="11525" width="11.28515625" style="24" customWidth="1"/>
    <col min="11526" max="11526" width="10.7109375" style="24" customWidth="1"/>
    <col min="11527" max="11527" width="12.140625" style="24" customWidth="1"/>
    <col min="11528" max="11776" width="9.140625" style="24"/>
    <col min="11777" max="11777" width="36.85546875" style="24" customWidth="1"/>
    <col min="11778" max="11778" width="8.5703125" style="24" customWidth="1"/>
    <col min="11779" max="11779" width="11" style="24" customWidth="1"/>
    <col min="11780" max="11780" width="10.140625" style="24" customWidth="1"/>
    <col min="11781" max="11781" width="11.28515625" style="24" customWidth="1"/>
    <col min="11782" max="11782" width="10.7109375" style="24" customWidth="1"/>
    <col min="11783" max="11783" width="12.140625" style="24" customWidth="1"/>
    <col min="11784" max="12032" width="9.140625" style="24"/>
    <col min="12033" max="12033" width="36.85546875" style="24" customWidth="1"/>
    <col min="12034" max="12034" width="8.5703125" style="24" customWidth="1"/>
    <col min="12035" max="12035" width="11" style="24" customWidth="1"/>
    <col min="12036" max="12036" width="10.140625" style="24" customWidth="1"/>
    <col min="12037" max="12037" width="11.28515625" style="24" customWidth="1"/>
    <col min="12038" max="12038" width="10.7109375" style="24" customWidth="1"/>
    <col min="12039" max="12039" width="12.140625" style="24" customWidth="1"/>
    <col min="12040" max="12288" width="9.140625" style="24"/>
    <col min="12289" max="12289" width="36.85546875" style="24" customWidth="1"/>
    <col min="12290" max="12290" width="8.5703125" style="24" customWidth="1"/>
    <col min="12291" max="12291" width="11" style="24" customWidth="1"/>
    <col min="12292" max="12292" width="10.140625" style="24" customWidth="1"/>
    <col min="12293" max="12293" width="11.28515625" style="24" customWidth="1"/>
    <col min="12294" max="12294" width="10.7109375" style="24" customWidth="1"/>
    <col min="12295" max="12295" width="12.140625" style="24" customWidth="1"/>
    <col min="12296" max="12544" width="9.140625" style="24"/>
    <col min="12545" max="12545" width="36.85546875" style="24" customWidth="1"/>
    <col min="12546" max="12546" width="8.5703125" style="24" customWidth="1"/>
    <col min="12547" max="12547" width="11" style="24" customWidth="1"/>
    <col min="12548" max="12548" width="10.140625" style="24" customWidth="1"/>
    <col min="12549" max="12549" width="11.28515625" style="24" customWidth="1"/>
    <col min="12550" max="12550" width="10.7109375" style="24" customWidth="1"/>
    <col min="12551" max="12551" width="12.140625" style="24" customWidth="1"/>
    <col min="12552" max="12800" width="9.140625" style="24"/>
    <col min="12801" max="12801" width="36.85546875" style="24" customWidth="1"/>
    <col min="12802" max="12802" width="8.5703125" style="24" customWidth="1"/>
    <col min="12803" max="12803" width="11" style="24" customWidth="1"/>
    <col min="12804" max="12804" width="10.140625" style="24" customWidth="1"/>
    <col min="12805" max="12805" width="11.28515625" style="24" customWidth="1"/>
    <col min="12806" max="12806" width="10.7109375" style="24" customWidth="1"/>
    <col min="12807" max="12807" width="12.140625" style="24" customWidth="1"/>
    <col min="12808" max="13056" width="9.140625" style="24"/>
    <col min="13057" max="13057" width="36.85546875" style="24" customWidth="1"/>
    <col min="13058" max="13058" width="8.5703125" style="24" customWidth="1"/>
    <col min="13059" max="13059" width="11" style="24" customWidth="1"/>
    <col min="13060" max="13060" width="10.140625" style="24" customWidth="1"/>
    <col min="13061" max="13061" width="11.28515625" style="24" customWidth="1"/>
    <col min="13062" max="13062" width="10.7109375" style="24" customWidth="1"/>
    <col min="13063" max="13063" width="12.140625" style="24" customWidth="1"/>
    <col min="13064" max="13312" width="9.140625" style="24"/>
    <col min="13313" max="13313" width="36.85546875" style="24" customWidth="1"/>
    <col min="13314" max="13314" width="8.5703125" style="24" customWidth="1"/>
    <col min="13315" max="13315" width="11" style="24" customWidth="1"/>
    <col min="13316" max="13316" width="10.140625" style="24" customWidth="1"/>
    <col min="13317" max="13317" width="11.28515625" style="24" customWidth="1"/>
    <col min="13318" max="13318" width="10.7109375" style="24" customWidth="1"/>
    <col min="13319" max="13319" width="12.140625" style="24" customWidth="1"/>
    <col min="13320" max="13568" width="9.140625" style="24"/>
    <col min="13569" max="13569" width="36.85546875" style="24" customWidth="1"/>
    <col min="13570" max="13570" width="8.5703125" style="24" customWidth="1"/>
    <col min="13571" max="13571" width="11" style="24" customWidth="1"/>
    <col min="13572" max="13572" width="10.140625" style="24" customWidth="1"/>
    <col min="13573" max="13573" width="11.28515625" style="24" customWidth="1"/>
    <col min="13574" max="13574" width="10.7109375" style="24" customWidth="1"/>
    <col min="13575" max="13575" width="12.140625" style="24" customWidth="1"/>
    <col min="13576" max="13824" width="9.140625" style="24"/>
    <col min="13825" max="13825" width="36.85546875" style="24" customWidth="1"/>
    <col min="13826" max="13826" width="8.5703125" style="24" customWidth="1"/>
    <col min="13827" max="13827" width="11" style="24" customWidth="1"/>
    <col min="13828" max="13828" width="10.140625" style="24" customWidth="1"/>
    <col min="13829" max="13829" width="11.28515625" style="24" customWidth="1"/>
    <col min="13830" max="13830" width="10.7109375" style="24" customWidth="1"/>
    <col min="13831" max="13831" width="12.140625" style="24" customWidth="1"/>
    <col min="13832" max="14080" width="9.140625" style="24"/>
    <col min="14081" max="14081" width="36.85546875" style="24" customWidth="1"/>
    <col min="14082" max="14082" width="8.5703125" style="24" customWidth="1"/>
    <col min="14083" max="14083" width="11" style="24" customWidth="1"/>
    <col min="14084" max="14084" width="10.140625" style="24" customWidth="1"/>
    <col min="14085" max="14085" width="11.28515625" style="24" customWidth="1"/>
    <col min="14086" max="14086" width="10.7109375" style="24" customWidth="1"/>
    <col min="14087" max="14087" width="12.140625" style="24" customWidth="1"/>
    <col min="14088" max="14336" width="9.140625" style="24"/>
    <col min="14337" max="14337" width="36.85546875" style="24" customWidth="1"/>
    <col min="14338" max="14338" width="8.5703125" style="24" customWidth="1"/>
    <col min="14339" max="14339" width="11" style="24" customWidth="1"/>
    <col min="14340" max="14340" width="10.140625" style="24" customWidth="1"/>
    <col min="14341" max="14341" width="11.28515625" style="24" customWidth="1"/>
    <col min="14342" max="14342" width="10.7109375" style="24" customWidth="1"/>
    <col min="14343" max="14343" width="12.140625" style="24" customWidth="1"/>
    <col min="14344" max="14592" width="9.140625" style="24"/>
    <col min="14593" max="14593" width="36.85546875" style="24" customWidth="1"/>
    <col min="14594" max="14594" width="8.5703125" style="24" customWidth="1"/>
    <col min="14595" max="14595" width="11" style="24" customWidth="1"/>
    <col min="14596" max="14596" width="10.140625" style="24" customWidth="1"/>
    <col min="14597" max="14597" width="11.28515625" style="24" customWidth="1"/>
    <col min="14598" max="14598" width="10.7109375" style="24" customWidth="1"/>
    <col min="14599" max="14599" width="12.140625" style="24" customWidth="1"/>
    <col min="14600" max="14848" width="9.140625" style="24"/>
    <col min="14849" max="14849" width="36.85546875" style="24" customWidth="1"/>
    <col min="14850" max="14850" width="8.5703125" style="24" customWidth="1"/>
    <col min="14851" max="14851" width="11" style="24" customWidth="1"/>
    <col min="14852" max="14852" width="10.140625" style="24" customWidth="1"/>
    <col min="14853" max="14853" width="11.28515625" style="24" customWidth="1"/>
    <col min="14854" max="14854" width="10.7109375" style="24" customWidth="1"/>
    <col min="14855" max="14855" width="12.140625" style="24" customWidth="1"/>
    <col min="14856" max="15104" width="9.140625" style="24"/>
    <col min="15105" max="15105" width="36.85546875" style="24" customWidth="1"/>
    <col min="15106" max="15106" width="8.5703125" style="24" customWidth="1"/>
    <col min="15107" max="15107" width="11" style="24" customWidth="1"/>
    <col min="15108" max="15108" width="10.140625" style="24" customWidth="1"/>
    <col min="15109" max="15109" width="11.28515625" style="24" customWidth="1"/>
    <col min="15110" max="15110" width="10.7109375" style="24" customWidth="1"/>
    <col min="15111" max="15111" width="12.140625" style="24" customWidth="1"/>
    <col min="15112" max="15360" width="9.140625" style="24"/>
    <col min="15361" max="15361" width="36.85546875" style="24" customWidth="1"/>
    <col min="15362" max="15362" width="8.5703125" style="24" customWidth="1"/>
    <col min="15363" max="15363" width="11" style="24" customWidth="1"/>
    <col min="15364" max="15364" width="10.140625" style="24" customWidth="1"/>
    <col min="15365" max="15365" width="11.28515625" style="24" customWidth="1"/>
    <col min="15366" max="15366" width="10.7109375" style="24" customWidth="1"/>
    <col min="15367" max="15367" width="12.140625" style="24" customWidth="1"/>
    <col min="15368" max="15616" width="9.140625" style="24"/>
    <col min="15617" max="15617" width="36.85546875" style="24" customWidth="1"/>
    <col min="15618" max="15618" width="8.5703125" style="24" customWidth="1"/>
    <col min="15619" max="15619" width="11" style="24" customWidth="1"/>
    <col min="15620" max="15620" width="10.140625" style="24" customWidth="1"/>
    <col min="15621" max="15621" width="11.28515625" style="24" customWidth="1"/>
    <col min="15622" max="15622" width="10.7109375" style="24" customWidth="1"/>
    <col min="15623" max="15623" width="12.140625" style="24" customWidth="1"/>
    <col min="15624" max="15872" width="9.140625" style="24"/>
    <col min="15873" max="15873" width="36.85546875" style="24" customWidth="1"/>
    <col min="15874" max="15874" width="8.5703125" style="24" customWidth="1"/>
    <col min="15875" max="15875" width="11" style="24" customWidth="1"/>
    <col min="15876" max="15876" width="10.140625" style="24" customWidth="1"/>
    <col min="15877" max="15877" width="11.28515625" style="24" customWidth="1"/>
    <col min="15878" max="15878" width="10.7109375" style="24" customWidth="1"/>
    <col min="15879" max="15879" width="12.140625" style="24" customWidth="1"/>
    <col min="15880" max="16128" width="9.140625" style="24"/>
    <col min="16129" max="16129" width="36.85546875" style="24" customWidth="1"/>
    <col min="16130" max="16130" width="8.5703125" style="24" customWidth="1"/>
    <col min="16131" max="16131" width="11" style="24" customWidth="1"/>
    <col min="16132" max="16132" width="10.140625" style="24" customWidth="1"/>
    <col min="16133" max="16133" width="11.28515625" style="24" customWidth="1"/>
    <col min="16134" max="16134" width="10.7109375" style="24" customWidth="1"/>
    <col min="16135" max="16135" width="12.140625" style="24" customWidth="1"/>
    <col min="16136" max="16384" width="9.140625" style="24"/>
  </cols>
  <sheetData>
    <row r="1" spans="1:9" ht="11.1" customHeight="1" x14ac:dyDescent="0.25">
      <c r="A1" s="1" t="s">
        <v>7</v>
      </c>
    </row>
    <row r="2" spans="1:9" ht="11.1" customHeight="1" x14ac:dyDescent="0.25">
      <c r="A2" s="2" t="s">
        <v>0</v>
      </c>
      <c r="B2" s="25"/>
      <c r="C2" s="25"/>
      <c r="D2" s="25"/>
      <c r="E2" s="25"/>
      <c r="F2" s="25"/>
      <c r="G2" s="25"/>
    </row>
    <row r="3" spans="1:9" ht="15" customHeight="1" x14ac:dyDescent="0.25">
      <c r="A3" s="96"/>
      <c r="B3" s="96"/>
      <c r="C3" s="96"/>
      <c r="D3" s="96"/>
      <c r="E3" s="96"/>
      <c r="F3" s="96"/>
      <c r="G3" s="96"/>
    </row>
    <row r="4" spans="1:9" ht="15" x14ac:dyDescent="0.25">
      <c r="A4" s="682" t="s">
        <v>8</v>
      </c>
      <c r="B4" s="682"/>
      <c r="C4" s="682"/>
      <c r="D4" s="682"/>
      <c r="E4" s="682"/>
      <c r="F4" s="682"/>
      <c r="G4" s="682"/>
    </row>
    <row r="5" spans="1:9" ht="15" x14ac:dyDescent="0.25">
      <c r="A5" s="682" t="s">
        <v>9</v>
      </c>
      <c r="B5" s="682"/>
      <c r="C5" s="682"/>
      <c r="D5" s="682"/>
      <c r="E5" s="682"/>
      <c r="F5" s="682"/>
      <c r="G5" s="683"/>
    </row>
    <row r="6" spans="1:9" ht="28.5" customHeight="1" x14ac:dyDescent="0.2">
      <c r="A6" s="678" t="s">
        <v>10</v>
      </c>
      <c r="B6" s="678"/>
      <c r="C6" s="678"/>
      <c r="D6" s="678"/>
      <c r="E6" s="678"/>
      <c r="F6" s="678"/>
      <c r="G6" s="678"/>
      <c r="H6" s="97"/>
      <c r="I6" s="97"/>
    </row>
    <row r="7" spans="1:9" ht="16.5" customHeight="1" x14ac:dyDescent="0.25">
      <c r="A7" s="681" t="s">
        <v>245</v>
      </c>
      <c r="B7" s="681"/>
      <c r="C7" s="262"/>
      <c r="D7" s="262"/>
      <c r="E7" s="262"/>
      <c r="F7" s="262"/>
      <c r="G7" s="262"/>
    </row>
    <row r="8" spans="1:9" x14ac:dyDescent="0.25">
      <c r="A8" s="674" t="s">
        <v>13</v>
      </c>
      <c r="B8" s="226" t="s">
        <v>14</v>
      </c>
      <c r="C8" s="227" t="s">
        <v>15</v>
      </c>
      <c r="D8" s="671" t="s">
        <v>581</v>
      </c>
      <c r="E8" s="672"/>
      <c r="F8" s="673"/>
      <c r="G8" s="228" t="s">
        <v>16</v>
      </c>
    </row>
    <row r="9" spans="1:9" x14ac:dyDescent="0.25">
      <c r="A9" s="675"/>
      <c r="B9" s="229" t="s">
        <v>17</v>
      </c>
      <c r="C9" s="230">
        <v>2019</v>
      </c>
      <c r="D9" s="231" t="s">
        <v>18</v>
      </c>
      <c r="E9" s="231" t="s">
        <v>19</v>
      </c>
      <c r="F9" s="674" t="s">
        <v>20</v>
      </c>
      <c r="G9" s="232">
        <v>2021</v>
      </c>
    </row>
    <row r="10" spans="1:9" x14ac:dyDescent="0.25">
      <c r="A10" s="675"/>
      <c r="B10" s="233"/>
      <c r="C10" s="230" t="s">
        <v>21</v>
      </c>
      <c r="D10" s="229" t="s">
        <v>21</v>
      </c>
      <c r="E10" s="229" t="s">
        <v>22</v>
      </c>
      <c r="F10" s="675"/>
      <c r="G10" s="232" t="s">
        <v>23</v>
      </c>
    </row>
    <row r="11" spans="1:9" x14ac:dyDescent="0.25">
      <c r="A11" s="234" t="s">
        <v>24</v>
      </c>
      <c r="B11" s="236" t="s">
        <v>25</v>
      </c>
      <c r="C11" s="235" t="s">
        <v>26</v>
      </c>
      <c r="D11" s="236" t="s">
        <v>27</v>
      </c>
      <c r="E11" s="236" t="s">
        <v>28</v>
      </c>
      <c r="F11" s="236" t="s">
        <v>29</v>
      </c>
      <c r="G11" s="237" t="s">
        <v>30</v>
      </c>
    </row>
    <row r="12" spans="1:9" x14ac:dyDescent="0.25">
      <c r="A12" s="268" t="s">
        <v>31</v>
      </c>
      <c r="B12" s="309"/>
      <c r="C12" s="360"/>
      <c r="D12" s="309"/>
      <c r="E12" s="309"/>
      <c r="F12" s="360"/>
      <c r="G12" s="311"/>
    </row>
    <row r="13" spans="1:9" x14ac:dyDescent="0.25">
      <c r="A13" s="268" t="s">
        <v>32</v>
      </c>
      <c r="B13" s="312"/>
      <c r="C13" s="371"/>
      <c r="D13" s="312"/>
      <c r="E13" s="312"/>
      <c r="F13" s="314"/>
      <c r="G13" s="314"/>
    </row>
    <row r="14" spans="1:9" x14ac:dyDescent="0.25">
      <c r="A14" s="270" t="s">
        <v>173</v>
      </c>
      <c r="B14" s="286" t="s">
        <v>34</v>
      </c>
      <c r="C14" s="372">
        <v>671136</v>
      </c>
      <c r="D14" s="373">
        <v>348078</v>
      </c>
      <c r="E14" s="30">
        <f t="shared" ref="E14:E32" si="0">F14-D14</f>
        <v>349022</v>
      </c>
      <c r="F14" s="374">
        <v>697100</v>
      </c>
      <c r="G14" s="374">
        <v>722000</v>
      </c>
    </row>
    <row r="15" spans="1:9" x14ac:dyDescent="0.25">
      <c r="A15" s="270" t="s">
        <v>35</v>
      </c>
      <c r="B15" s="286" t="s">
        <v>36</v>
      </c>
      <c r="C15" s="372">
        <v>48000</v>
      </c>
      <c r="D15" s="373">
        <v>24000</v>
      </c>
      <c r="E15" s="30">
        <f t="shared" si="0"/>
        <v>24000</v>
      </c>
      <c r="F15" s="74">
        <v>48000</v>
      </c>
      <c r="G15" s="74">
        <v>48000</v>
      </c>
    </row>
    <row r="16" spans="1:9" x14ac:dyDescent="0.25">
      <c r="A16" s="270" t="s">
        <v>39</v>
      </c>
      <c r="B16" s="286" t="s">
        <v>40</v>
      </c>
      <c r="C16" s="372">
        <v>12000</v>
      </c>
      <c r="D16" s="373">
        <v>12000</v>
      </c>
      <c r="E16" s="30">
        <f t="shared" si="0"/>
        <v>0</v>
      </c>
      <c r="F16" s="74">
        <v>12000</v>
      </c>
      <c r="G16" s="74">
        <v>12000</v>
      </c>
    </row>
    <row r="17" spans="1:7" x14ac:dyDescent="0.25">
      <c r="A17" s="270" t="s">
        <v>41</v>
      </c>
      <c r="B17" s="286" t="s">
        <v>42</v>
      </c>
      <c r="C17" s="372">
        <v>0</v>
      </c>
      <c r="D17" s="373">
        <v>0</v>
      </c>
      <c r="E17" s="30">
        <f t="shared" si="0"/>
        <v>0</v>
      </c>
      <c r="F17" s="374"/>
      <c r="G17" s="374"/>
    </row>
    <row r="18" spans="1:7" x14ac:dyDescent="0.25">
      <c r="A18" s="270" t="s">
        <v>334</v>
      </c>
      <c r="B18" s="286" t="s">
        <v>335</v>
      </c>
      <c r="C18" s="98">
        <v>0</v>
      </c>
      <c r="D18" s="375">
        <v>7000</v>
      </c>
      <c r="E18" s="30">
        <f t="shared" si="0"/>
        <v>15000</v>
      </c>
      <c r="F18" s="374">
        <v>22000</v>
      </c>
      <c r="G18" s="374"/>
    </row>
    <row r="19" spans="1:7" x14ac:dyDescent="0.25">
      <c r="A19" s="270" t="s">
        <v>222</v>
      </c>
      <c r="B19" s="286" t="s">
        <v>44</v>
      </c>
      <c r="C19" s="372">
        <v>55928</v>
      </c>
      <c r="D19" s="373">
        <v>0</v>
      </c>
      <c r="E19" s="30">
        <f t="shared" si="0"/>
        <v>58100</v>
      </c>
      <c r="F19" s="74">
        <v>58100</v>
      </c>
      <c r="G19" s="74">
        <v>61000</v>
      </c>
    </row>
    <row r="20" spans="1:7" x14ac:dyDescent="0.25">
      <c r="A20" s="270" t="s">
        <v>45</v>
      </c>
      <c r="B20" s="286" t="s">
        <v>46</v>
      </c>
      <c r="C20" s="98">
        <v>55928</v>
      </c>
      <c r="D20" s="99">
        <v>58013</v>
      </c>
      <c r="E20" s="30">
        <f t="shared" si="0"/>
        <v>87</v>
      </c>
      <c r="F20" s="374">
        <v>58100</v>
      </c>
      <c r="G20" s="374">
        <v>61000</v>
      </c>
    </row>
    <row r="21" spans="1:7" x14ac:dyDescent="0.25">
      <c r="A21" s="270" t="s">
        <v>47</v>
      </c>
      <c r="B21" s="286" t="s">
        <v>48</v>
      </c>
      <c r="C21" s="372">
        <v>10000</v>
      </c>
      <c r="D21" s="373">
        <v>0</v>
      </c>
      <c r="E21" s="30">
        <f t="shared" si="0"/>
        <v>10000</v>
      </c>
      <c r="F21" s="374">
        <v>10000</v>
      </c>
      <c r="G21" s="374">
        <v>10000</v>
      </c>
    </row>
    <row r="22" spans="1:7" x14ac:dyDescent="0.25">
      <c r="A22" s="270" t="s">
        <v>246</v>
      </c>
      <c r="B22" s="286" t="s">
        <v>50</v>
      </c>
      <c r="C22" s="372">
        <v>80536.320000000007</v>
      </c>
      <c r="D22" s="373">
        <v>41769.360000000001</v>
      </c>
      <c r="E22" s="30">
        <f t="shared" si="0"/>
        <v>42330.64</v>
      </c>
      <c r="F22" s="74">
        <v>84100</v>
      </c>
      <c r="G22" s="74">
        <v>87000</v>
      </c>
    </row>
    <row r="23" spans="1:7" x14ac:dyDescent="0.25">
      <c r="A23" s="270" t="s">
        <v>51</v>
      </c>
      <c r="B23" s="286" t="s">
        <v>52</v>
      </c>
      <c r="C23" s="372">
        <v>13422.72</v>
      </c>
      <c r="D23" s="373">
        <v>6961.56</v>
      </c>
      <c r="E23" s="30">
        <f t="shared" si="0"/>
        <v>7588.44</v>
      </c>
      <c r="F23" s="74">
        <v>14550</v>
      </c>
      <c r="G23" s="74">
        <v>15000</v>
      </c>
    </row>
    <row r="24" spans="1:7" x14ac:dyDescent="0.25">
      <c r="A24" s="270" t="s">
        <v>53</v>
      </c>
      <c r="B24" s="286" t="s">
        <v>54</v>
      </c>
      <c r="C24" s="372">
        <v>9228.1200000000008</v>
      </c>
      <c r="D24" s="373">
        <v>5221.22</v>
      </c>
      <c r="E24" s="30">
        <f t="shared" si="0"/>
        <v>9778.7799999999988</v>
      </c>
      <c r="F24" s="374">
        <v>15000</v>
      </c>
      <c r="G24" s="374">
        <v>13000</v>
      </c>
    </row>
    <row r="25" spans="1:7" x14ac:dyDescent="0.25">
      <c r="A25" s="270" t="s">
        <v>55</v>
      </c>
      <c r="B25" s="286"/>
      <c r="C25" s="372"/>
      <c r="D25" s="373"/>
      <c r="E25" s="30">
        <f t="shared" si="0"/>
        <v>0</v>
      </c>
      <c r="F25" s="374"/>
      <c r="G25" s="374"/>
    </row>
    <row r="26" spans="1:7" x14ac:dyDescent="0.25">
      <c r="A26" s="270" t="s">
        <v>247</v>
      </c>
      <c r="B26" s="286" t="s">
        <v>57</v>
      </c>
      <c r="C26" s="372">
        <v>2400</v>
      </c>
      <c r="D26" s="373">
        <v>1200</v>
      </c>
      <c r="E26" s="30">
        <f t="shared" si="0"/>
        <v>6055</v>
      </c>
      <c r="F26" s="74">
        <v>7255</v>
      </c>
      <c r="G26" s="74">
        <v>8000</v>
      </c>
    </row>
    <row r="27" spans="1:7" x14ac:dyDescent="0.25">
      <c r="A27" s="270" t="s">
        <v>58</v>
      </c>
      <c r="B27" s="286" t="s">
        <v>59</v>
      </c>
      <c r="C27" s="372">
        <v>67467.61</v>
      </c>
      <c r="D27" s="373">
        <v>24975.63</v>
      </c>
      <c r="E27" s="30">
        <f t="shared" si="0"/>
        <v>175024.37</v>
      </c>
      <c r="F27" s="374">
        <v>200000</v>
      </c>
      <c r="G27" s="374">
        <v>150000</v>
      </c>
    </row>
    <row r="28" spans="1:7" x14ac:dyDescent="0.25">
      <c r="A28" s="245" t="s">
        <v>60</v>
      </c>
      <c r="B28" s="286" t="s">
        <v>61</v>
      </c>
      <c r="C28" s="372">
        <v>10000</v>
      </c>
      <c r="D28" s="375">
        <v>0</v>
      </c>
      <c r="E28" s="30">
        <f t="shared" si="0"/>
        <v>10000</v>
      </c>
      <c r="F28" s="374">
        <v>10000</v>
      </c>
      <c r="G28" s="374">
        <v>10000</v>
      </c>
    </row>
    <row r="29" spans="1:7" x14ac:dyDescent="0.25">
      <c r="A29" s="245" t="s">
        <v>179</v>
      </c>
      <c r="B29" s="286" t="s">
        <v>63</v>
      </c>
      <c r="C29" s="372">
        <v>0</v>
      </c>
      <c r="D29" s="376">
        <v>0</v>
      </c>
      <c r="E29" s="30">
        <f t="shared" si="0"/>
        <v>0</v>
      </c>
      <c r="F29" s="374"/>
      <c r="G29" s="374"/>
    </row>
    <row r="30" spans="1:7" x14ac:dyDescent="0.25">
      <c r="A30" s="245" t="s">
        <v>64</v>
      </c>
      <c r="B30" s="286" t="s">
        <v>65</v>
      </c>
      <c r="C30" s="372">
        <v>0</v>
      </c>
      <c r="D30" s="376">
        <v>0</v>
      </c>
      <c r="E30" s="30">
        <f t="shared" si="0"/>
        <v>0</v>
      </c>
      <c r="F30" s="374"/>
      <c r="G30" s="374"/>
    </row>
    <row r="31" spans="1:7" x14ac:dyDescent="0.25">
      <c r="A31" s="377" t="s">
        <v>66</v>
      </c>
      <c r="B31" s="286" t="s">
        <v>67</v>
      </c>
      <c r="C31" s="64">
        <v>50000</v>
      </c>
      <c r="D31" s="64">
        <v>0</v>
      </c>
      <c r="E31" s="30">
        <f t="shared" si="0"/>
        <v>0</v>
      </c>
      <c r="F31" s="75"/>
      <c r="G31" s="75"/>
    </row>
    <row r="32" spans="1:7" ht="12" customHeight="1" thickBot="1" x14ac:dyDescent="0.3">
      <c r="A32" s="378" t="s">
        <v>582</v>
      </c>
      <c r="B32" s="379" t="s">
        <v>583</v>
      </c>
      <c r="C32" s="380">
        <v>20000</v>
      </c>
      <c r="D32" s="380">
        <v>0</v>
      </c>
      <c r="E32" s="30">
        <f t="shared" si="0"/>
        <v>0</v>
      </c>
      <c r="F32" s="75"/>
      <c r="G32" s="75"/>
    </row>
    <row r="33" spans="1:7" ht="13.5" thickBot="1" x14ac:dyDescent="0.3">
      <c r="A33" s="381" t="s">
        <v>68</v>
      </c>
      <c r="B33" s="382"/>
      <c r="C33" s="383">
        <f>SUM(C14:C32)</f>
        <v>1106046.77</v>
      </c>
      <c r="D33" s="384">
        <f>SUM(D14:D32)</f>
        <v>529218.7699999999</v>
      </c>
      <c r="E33" s="383">
        <f>SUM(E14:E32)</f>
        <v>706986.23</v>
      </c>
      <c r="F33" s="384">
        <f>SUM(F14:F32)</f>
        <v>1236205</v>
      </c>
      <c r="G33" s="383">
        <f>SUM(G14:G32)</f>
        <v>1197000</v>
      </c>
    </row>
    <row r="34" spans="1:7" x14ac:dyDescent="0.25">
      <c r="A34" s="268" t="s">
        <v>248</v>
      </c>
      <c r="B34" s="284"/>
      <c r="C34" s="385"/>
      <c r="D34" s="385"/>
      <c r="E34" s="385"/>
      <c r="F34" s="349"/>
      <c r="G34" s="349"/>
    </row>
    <row r="35" spans="1:7" x14ac:dyDescent="0.25">
      <c r="A35" s="245" t="s">
        <v>70</v>
      </c>
      <c r="B35" s="286" t="s">
        <v>71</v>
      </c>
      <c r="C35" s="98">
        <v>147954.56</v>
      </c>
      <c r="D35" s="98">
        <v>18540</v>
      </c>
      <c r="E35" s="30">
        <f t="shared" ref="E35:E46" si="1">F35-D35</f>
        <v>181460</v>
      </c>
      <c r="F35" s="98">
        <v>200000</v>
      </c>
      <c r="G35" s="98">
        <v>200000</v>
      </c>
    </row>
    <row r="36" spans="1:7" x14ac:dyDescent="0.25">
      <c r="A36" s="245" t="s">
        <v>72</v>
      </c>
      <c r="B36" s="286" t="s">
        <v>73</v>
      </c>
      <c r="C36" s="98">
        <v>21500</v>
      </c>
      <c r="D36" s="98">
        <v>4200</v>
      </c>
      <c r="E36" s="30">
        <f t="shared" si="1"/>
        <v>75800</v>
      </c>
      <c r="F36" s="98">
        <v>80000</v>
      </c>
      <c r="G36" s="98">
        <v>80000</v>
      </c>
    </row>
    <row r="37" spans="1:7" x14ac:dyDescent="0.25">
      <c r="A37" s="245" t="s">
        <v>584</v>
      </c>
      <c r="B37" s="286" t="s">
        <v>74</v>
      </c>
      <c r="C37" s="98">
        <v>46222.080000000002</v>
      </c>
      <c r="D37" s="98">
        <v>1220.97</v>
      </c>
      <c r="E37" s="30">
        <f t="shared" si="1"/>
        <v>58779.03</v>
      </c>
      <c r="F37" s="98">
        <v>60000</v>
      </c>
      <c r="G37" s="98">
        <v>70335</v>
      </c>
    </row>
    <row r="38" spans="1:7" x14ac:dyDescent="0.25">
      <c r="A38" s="270" t="s">
        <v>79</v>
      </c>
      <c r="B38" s="286" t="s">
        <v>80</v>
      </c>
      <c r="C38" s="98">
        <v>36695.800000000003</v>
      </c>
      <c r="D38" s="98">
        <v>0</v>
      </c>
      <c r="E38" s="30">
        <f t="shared" si="1"/>
        <v>100000</v>
      </c>
      <c r="F38" s="98">
        <v>100000</v>
      </c>
      <c r="G38" s="98">
        <v>150000</v>
      </c>
    </row>
    <row r="39" spans="1:7" x14ac:dyDescent="0.25">
      <c r="A39" s="270" t="s">
        <v>81</v>
      </c>
      <c r="B39" s="286" t="s">
        <v>82</v>
      </c>
      <c r="C39" s="98">
        <v>13935</v>
      </c>
      <c r="D39" s="98">
        <v>0</v>
      </c>
      <c r="E39" s="30">
        <f t="shared" si="1"/>
        <v>39000</v>
      </c>
      <c r="F39" s="98">
        <v>39000</v>
      </c>
      <c r="G39" s="98">
        <v>33665</v>
      </c>
    </row>
    <row r="40" spans="1:7" x14ac:dyDescent="0.25">
      <c r="A40" s="270" t="s">
        <v>87</v>
      </c>
      <c r="B40" s="286" t="s">
        <v>88</v>
      </c>
      <c r="C40" s="98">
        <v>0</v>
      </c>
      <c r="D40" s="98">
        <v>0</v>
      </c>
      <c r="E40" s="30">
        <f t="shared" si="1"/>
        <v>2000</v>
      </c>
      <c r="F40" s="98">
        <v>2000</v>
      </c>
      <c r="G40" s="98">
        <v>2000</v>
      </c>
    </row>
    <row r="41" spans="1:7" x14ac:dyDescent="0.25">
      <c r="A41" s="270" t="s">
        <v>90</v>
      </c>
      <c r="B41" s="286" t="s">
        <v>91</v>
      </c>
      <c r="C41" s="98">
        <v>16854</v>
      </c>
      <c r="D41" s="98">
        <v>5937</v>
      </c>
      <c r="E41" s="30">
        <f t="shared" si="1"/>
        <v>14063</v>
      </c>
      <c r="F41" s="98">
        <v>20000</v>
      </c>
      <c r="G41" s="98">
        <v>36000</v>
      </c>
    </row>
    <row r="42" spans="1:7" x14ac:dyDescent="0.25">
      <c r="A42" s="270" t="s">
        <v>249</v>
      </c>
      <c r="B42" s="286" t="s">
        <v>207</v>
      </c>
      <c r="C42" s="375"/>
      <c r="D42" s="375">
        <v>0</v>
      </c>
      <c r="E42" s="30">
        <f t="shared" si="1"/>
        <v>80000</v>
      </c>
      <c r="F42" s="99">
        <v>80000</v>
      </c>
      <c r="G42" s="99">
        <v>80000</v>
      </c>
    </row>
    <row r="43" spans="1:7" x14ac:dyDescent="0.25">
      <c r="A43" s="270" t="s">
        <v>185</v>
      </c>
      <c r="B43" s="286"/>
      <c r="C43" s="98"/>
      <c r="D43" s="98"/>
      <c r="E43" s="30">
        <f t="shared" si="1"/>
        <v>0</v>
      </c>
      <c r="F43" s="98"/>
      <c r="G43" s="98"/>
    </row>
    <row r="44" spans="1:7" x14ac:dyDescent="0.25">
      <c r="A44" s="270" t="s">
        <v>228</v>
      </c>
      <c r="B44" s="286" t="s">
        <v>113</v>
      </c>
      <c r="C44" s="98"/>
      <c r="D44" s="98">
        <v>0</v>
      </c>
      <c r="E44" s="30">
        <f t="shared" si="1"/>
        <v>20000</v>
      </c>
      <c r="F44" s="98">
        <v>20000</v>
      </c>
      <c r="G44" s="98">
        <v>20000</v>
      </c>
    </row>
    <row r="45" spans="1:7" x14ac:dyDescent="0.25">
      <c r="A45" s="270" t="s">
        <v>118</v>
      </c>
      <c r="B45" s="286" t="s">
        <v>119</v>
      </c>
      <c r="C45" s="64"/>
      <c r="D45" s="64">
        <v>0</v>
      </c>
      <c r="E45" s="30">
        <f t="shared" si="1"/>
        <v>15000</v>
      </c>
      <c r="F45" s="64">
        <v>15000</v>
      </c>
      <c r="G45" s="64">
        <v>50000</v>
      </c>
    </row>
    <row r="46" spans="1:7" ht="12" customHeight="1" thickBot="1" x14ac:dyDescent="0.3">
      <c r="A46" s="270" t="s">
        <v>192</v>
      </c>
      <c r="B46" s="315" t="s">
        <v>142</v>
      </c>
      <c r="C46" s="101"/>
      <c r="D46" s="101">
        <v>0</v>
      </c>
      <c r="E46" s="30">
        <f t="shared" si="1"/>
        <v>60000</v>
      </c>
      <c r="F46" s="101">
        <v>60000</v>
      </c>
      <c r="G46" s="101">
        <v>60000</v>
      </c>
    </row>
    <row r="47" spans="1:7" ht="13.5" thickBot="1" x14ac:dyDescent="0.3">
      <c r="A47" s="381" t="s">
        <v>143</v>
      </c>
      <c r="B47" s="319"/>
      <c r="C47" s="102">
        <f>SUM(C35:C46)</f>
        <v>283161.44</v>
      </c>
      <c r="D47" s="103">
        <f>SUM(D35:D46)</f>
        <v>29897.97</v>
      </c>
      <c r="E47" s="103">
        <f>SUM(E35:E46)</f>
        <v>646102.03</v>
      </c>
      <c r="F47" s="103">
        <f>SUM(F35:F46)</f>
        <v>676000</v>
      </c>
      <c r="G47" s="103">
        <f>SUM(G35:G46)</f>
        <v>782000</v>
      </c>
    </row>
    <row r="48" spans="1:7" x14ac:dyDescent="0.25">
      <c r="A48" s="268" t="s">
        <v>144</v>
      </c>
      <c r="B48" s="386"/>
      <c r="C48" s="104"/>
      <c r="D48" s="104"/>
      <c r="E48" s="104"/>
      <c r="F48" s="349"/>
      <c r="G48" s="349"/>
    </row>
    <row r="49" spans="1:7" x14ac:dyDescent="0.25">
      <c r="A49" s="245" t="s">
        <v>250</v>
      </c>
      <c r="B49" s="286" t="s">
        <v>155</v>
      </c>
      <c r="C49" s="98">
        <v>59980</v>
      </c>
      <c r="D49" s="98">
        <v>0</v>
      </c>
      <c r="E49" s="30">
        <f>F49-D49</f>
        <v>20000</v>
      </c>
      <c r="F49" s="98">
        <v>20000</v>
      </c>
      <c r="G49" s="98">
        <v>65000</v>
      </c>
    </row>
    <row r="50" spans="1:7" x14ac:dyDescent="0.25">
      <c r="A50" s="245" t="s">
        <v>251</v>
      </c>
      <c r="B50" s="286" t="s">
        <v>252</v>
      </c>
      <c r="C50" s="98"/>
      <c r="D50" s="98"/>
      <c r="E50" s="30">
        <f>F50-D50</f>
        <v>0</v>
      </c>
      <c r="F50" s="98"/>
      <c r="G50" s="98"/>
    </row>
    <row r="51" spans="1:7" x14ac:dyDescent="0.25">
      <c r="A51" s="245" t="s">
        <v>253</v>
      </c>
      <c r="B51" s="286" t="s">
        <v>159</v>
      </c>
      <c r="C51" s="98"/>
      <c r="D51" s="98">
        <v>0</v>
      </c>
      <c r="E51" s="30">
        <f>F51-D51</f>
        <v>0</v>
      </c>
      <c r="F51" s="98"/>
      <c r="G51" s="98"/>
    </row>
    <row r="52" spans="1:7" ht="12.75" customHeight="1" thickBot="1" x14ac:dyDescent="0.3">
      <c r="A52" s="288" t="s">
        <v>214</v>
      </c>
      <c r="B52" s="291" t="s">
        <v>161</v>
      </c>
      <c r="C52" s="105"/>
      <c r="D52" s="105">
        <v>0</v>
      </c>
      <c r="E52" s="30">
        <f>F52-D52</f>
        <v>50000</v>
      </c>
      <c r="F52" s="101">
        <v>50000</v>
      </c>
      <c r="G52" s="101"/>
    </row>
    <row r="53" spans="1:7" ht="13.5" thickBot="1" x14ac:dyDescent="0.3">
      <c r="A53" s="381" t="s">
        <v>164</v>
      </c>
      <c r="B53" s="387"/>
      <c r="C53" s="106">
        <f>SUM(C49:C52)</f>
        <v>59980</v>
      </c>
      <c r="D53" s="102">
        <f>SUM(D49:D52)</f>
        <v>0</v>
      </c>
      <c r="E53" s="102">
        <f>SUM(E49:E52)</f>
        <v>70000</v>
      </c>
      <c r="F53" s="102">
        <f>SUM(F49:F52)</f>
        <v>70000</v>
      </c>
      <c r="G53" s="102">
        <f>SUM(G49:G52)</f>
        <v>65000</v>
      </c>
    </row>
    <row r="54" spans="1:7" ht="13.5" thickBot="1" x14ac:dyDescent="0.3">
      <c r="A54" s="388" t="s">
        <v>165</v>
      </c>
      <c r="B54" s="389"/>
      <c r="C54" s="324">
        <f>C33+C47+C53</f>
        <v>1449188.21</v>
      </c>
      <c r="D54" s="353">
        <f>D47+D33</f>
        <v>559116.73999999987</v>
      </c>
      <c r="E54" s="324">
        <f>E33+E47+E53</f>
        <v>1423088.26</v>
      </c>
      <c r="F54" s="324">
        <f>F33+F47+F53</f>
        <v>1982205</v>
      </c>
      <c r="G54" s="324">
        <f>G53+G47+G33</f>
        <v>2044000</v>
      </c>
    </row>
    <row r="55" spans="1:7" x14ac:dyDescent="0.25">
      <c r="A55" s="325"/>
      <c r="B55" s="326"/>
      <c r="C55" s="71"/>
      <c r="D55" s="71"/>
      <c r="E55" s="71"/>
      <c r="F55" s="390"/>
      <c r="G55" s="390"/>
    </row>
    <row r="56" spans="1:7" x14ac:dyDescent="0.25">
      <c r="A56" s="259"/>
      <c r="B56" s="354"/>
      <c r="C56" s="354"/>
      <c r="D56" s="354"/>
      <c r="E56" s="354"/>
      <c r="F56" s="354"/>
      <c r="G56" s="354"/>
    </row>
    <row r="57" spans="1:7" ht="19.5" customHeight="1" x14ac:dyDescent="0.25">
      <c r="A57" s="301" t="s">
        <v>254</v>
      </c>
      <c r="B57" s="301" t="s">
        <v>167</v>
      </c>
      <c r="C57" s="301"/>
      <c r="D57" s="262"/>
      <c r="E57" s="661" t="s">
        <v>1</v>
      </c>
      <c r="F57" s="661"/>
      <c r="G57" s="259"/>
    </row>
    <row r="58" spans="1:7" x14ac:dyDescent="0.25">
      <c r="A58" s="259"/>
      <c r="B58" s="262"/>
      <c r="C58" s="262"/>
      <c r="D58" s="262"/>
      <c r="E58" s="262"/>
      <c r="F58" s="262"/>
      <c r="G58" s="262"/>
    </row>
    <row r="59" spans="1:7" x14ac:dyDescent="0.25">
      <c r="A59" s="265"/>
      <c r="B59" s="264"/>
      <c r="C59" s="264"/>
      <c r="D59" s="264"/>
      <c r="E59" s="264"/>
      <c r="F59" s="265"/>
      <c r="G59" s="259"/>
    </row>
    <row r="60" spans="1:7" ht="12.95" customHeight="1" x14ac:dyDescent="0.25">
      <c r="A60" s="347" t="s">
        <v>614</v>
      </c>
      <c r="B60" s="662" t="s">
        <v>169</v>
      </c>
      <c r="C60" s="662"/>
      <c r="D60" s="662"/>
      <c r="E60" s="264"/>
      <c r="F60" s="663" t="s">
        <v>168</v>
      </c>
      <c r="G60" s="663"/>
    </row>
    <row r="61" spans="1:7" x14ac:dyDescent="0.25">
      <c r="A61" s="302" t="s">
        <v>255</v>
      </c>
      <c r="B61" s="680" t="s">
        <v>171</v>
      </c>
      <c r="C61" s="680"/>
      <c r="D61" s="680"/>
      <c r="E61" s="262"/>
      <c r="F61" s="679" t="s">
        <v>170</v>
      </c>
      <c r="G61" s="679"/>
    </row>
    <row r="62" spans="1:7" x14ac:dyDescent="0.25">
      <c r="A62" s="262"/>
      <c r="B62" s="346"/>
      <c r="C62" s="346"/>
      <c r="D62" s="346"/>
      <c r="E62" s="364"/>
      <c r="F62" s="364"/>
      <c r="G62" s="364"/>
    </row>
    <row r="63" spans="1:7" x14ac:dyDescent="0.25">
      <c r="A63" s="325"/>
      <c r="B63" s="310"/>
      <c r="C63" s="91"/>
      <c r="D63" s="91"/>
      <c r="E63" s="91"/>
      <c r="F63" s="91"/>
      <c r="G63" s="91"/>
    </row>
    <row r="64" spans="1:7" x14ac:dyDescent="0.25">
      <c r="A64" s="259"/>
      <c r="B64" s="310"/>
      <c r="C64" s="310"/>
      <c r="D64" s="310"/>
      <c r="E64" s="310"/>
      <c r="F64" s="310"/>
      <c r="G64" s="310"/>
    </row>
    <row r="65" spans="1:7" x14ac:dyDescent="0.25">
      <c r="A65" s="259"/>
      <c r="B65" s="310"/>
      <c r="C65" s="310"/>
      <c r="D65" s="310"/>
      <c r="E65" s="310"/>
      <c r="F65" s="310"/>
      <c r="G65" s="310"/>
    </row>
    <row r="66" spans="1:7" x14ac:dyDescent="0.25">
      <c r="A66" s="259"/>
      <c r="B66" s="310"/>
      <c r="C66" s="310"/>
      <c r="D66" s="310"/>
      <c r="E66" s="310"/>
      <c r="F66" s="310"/>
      <c r="G66" s="310"/>
    </row>
    <row r="67" spans="1:7" x14ac:dyDescent="0.25">
      <c r="A67" s="259"/>
      <c r="B67" s="310"/>
      <c r="C67" s="310"/>
      <c r="D67" s="310"/>
      <c r="E67" s="310"/>
      <c r="F67" s="310"/>
      <c r="G67" s="310"/>
    </row>
    <row r="68" spans="1:7" x14ac:dyDescent="0.25">
      <c r="A68" s="259"/>
      <c r="B68" s="310"/>
      <c r="C68" s="310"/>
      <c r="D68" s="310"/>
      <c r="E68" s="310"/>
      <c r="F68" s="310"/>
      <c r="G68" s="310"/>
    </row>
    <row r="69" spans="1:7" x14ac:dyDescent="0.25">
      <c r="A69" s="259"/>
      <c r="B69" s="310"/>
      <c r="C69" s="310"/>
      <c r="D69" s="310"/>
      <c r="E69" s="310"/>
      <c r="F69" s="310"/>
      <c r="G69" s="310"/>
    </row>
    <row r="70" spans="1:7" x14ac:dyDescent="0.25">
      <c r="A70" s="259"/>
      <c r="B70" s="310"/>
      <c r="C70" s="310"/>
      <c r="D70" s="310"/>
      <c r="E70" s="310"/>
      <c r="F70" s="310"/>
      <c r="G70" s="310"/>
    </row>
    <row r="71" spans="1:7" x14ac:dyDescent="0.25">
      <c r="A71" s="301"/>
      <c r="B71" s="310"/>
      <c r="C71" s="310"/>
      <c r="D71" s="310"/>
      <c r="E71" s="310"/>
      <c r="F71" s="310"/>
      <c r="G71" s="310"/>
    </row>
    <row r="72" spans="1:7" ht="9.9499999999999993" customHeight="1" x14ac:dyDescent="0.25">
      <c r="A72" s="301"/>
      <c r="B72" s="310"/>
      <c r="C72" s="310"/>
      <c r="D72" s="310"/>
      <c r="E72" s="310"/>
      <c r="F72" s="310"/>
      <c r="G72" s="310"/>
    </row>
    <row r="73" spans="1:7" ht="11.45" customHeight="1" x14ac:dyDescent="0.25">
      <c r="A73" s="261" t="s">
        <v>597</v>
      </c>
      <c r="B73" s="262"/>
      <c r="C73" s="262"/>
      <c r="D73" s="262"/>
      <c r="E73" s="262"/>
      <c r="F73" s="262"/>
      <c r="G73" s="262"/>
    </row>
    <row r="74" spans="1:7" x14ac:dyDescent="0.25">
      <c r="A74" s="262"/>
      <c r="B74" s="262"/>
      <c r="C74" s="262"/>
      <c r="D74" s="262"/>
      <c r="E74" s="262"/>
      <c r="F74" s="262"/>
      <c r="G74" s="262"/>
    </row>
    <row r="75" spans="1:7" ht="15" x14ac:dyDescent="0.25">
      <c r="A75" s="676" t="s">
        <v>8</v>
      </c>
      <c r="B75" s="676"/>
      <c r="C75" s="676"/>
      <c r="D75" s="676"/>
      <c r="E75" s="676"/>
      <c r="F75" s="676"/>
      <c r="G75" s="676"/>
    </row>
    <row r="76" spans="1:7" ht="28.5" customHeight="1" x14ac:dyDescent="0.25">
      <c r="A76" s="676" t="s">
        <v>9</v>
      </c>
      <c r="B76" s="676"/>
      <c r="C76" s="676"/>
      <c r="D76" s="676"/>
      <c r="E76" s="676"/>
      <c r="F76" s="676"/>
      <c r="G76" s="676"/>
    </row>
    <row r="77" spans="1:7" ht="16.5" customHeight="1" x14ac:dyDescent="0.25">
      <c r="A77" s="391"/>
      <c r="B77" s="392"/>
      <c r="C77" s="262"/>
      <c r="D77" s="262"/>
      <c r="E77" s="262"/>
      <c r="F77" s="262"/>
      <c r="G77" s="262"/>
    </row>
    <row r="78" spans="1:7" ht="15" x14ac:dyDescent="0.25">
      <c r="A78" s="681" t="s">
        <v>256</v>
      </c>
      <c r="B78" s="681"/>
      <c r="C78" s="681"/>
      <c r="D78" s="306"/>
      <c r="E78" s="306"/>
      <c r="F78" s="262"/>
      <c r="G78" s="262"/>
    </row>
    <row r="79" spans="1:7" x14ac:dyDescent="0.25">
      <c r="A79" s="674" t="s">
        <v>13</v>
      </c>
      <c r="B79" s="226" t="s">
        <v>14</v>
      </c>
      <c r="C79" s="227" t="s">
        <v>15</v>
      </c>
      <c r="D79" s="671" t="s">
        <v>581</v>
      </c>
      <c r="E79" s="672"/>
      <c r="F79" s="673"/>
      <c r="G79" s="228" t="s">
        <v>16</v>
      </c>
    </row>
    <row r="80" spans="1:7" x14ac:dyDescent="0.25">
      <c r="A80" s="675"/>
      <c r="B80" s="229" t="s">
        <v>17</v>
      </c>
      <c r="C80" s="230">
        <v>2019</v>
      </c>
      <c r="D80" s="231" t="s">
        <v>18</v>
      </c>
      <c r="E80" s="231" t="s">
        <v>19</v>
      </c>
      <c r="F80" s="674" t="s">
        <v>20</v>
      </c>
      <c r="G80" s="232">
        <v>2021</v>
      </c>
    </row>
    <row r="81" spans="1:7" x14ac:dyDescent="0.25">
      <c r="A81" s="675"/>
      <c r="B81" s="233"/>
      <c r="C81" s="230" t="s">
        <v>21</v>
      </c>
      <c r="D81" s="229" t="s">
        <v>21</v>
      </c>
      <c r="E81" s="229" t="s">
        <v>22</v>
      </c>
      <c r="F81" s="675"/>
      <c r="G81" s="232" t="s">
        <v>23</v>
      </c>
    </row>
    <row r="82" spans="1:7" x14ac:dyDescent="0.25">
      <c r="A82" s="234" t="s">
        <v>24</v>
      </c>
      <c r="B82" s="236" t="s">
        <v>25</v>
      </c>
      <c r="C82" s="235" t="s">
        <v>26</v>
      </c>
      <c r="D82" s="236" t="s">
        <v>27</v>
      </c>
      <c r="E82" s="236" t="s">
        <v>28</v>
      </c>
      <c r="F82" s="236" t="s">
        <v>29</v>
      </c>
      <c r="G82" s="237" t="s">
        <v>30</v>
      </c>
    </row>
    <row r="83" spans="1:7" x14ac:dyDescent="0.25">
      <c r="A83" s="268" t="s">
        <v>31</v>
      </c>
      <c r="B83" s="309"/>
      <c r="C83" s="309"/>
      <c r="D83" s="309"/>
      <c r="E83" s="309"/>
      <c r="F83" s="309"/>
      <c r="G83" s="360"/>
    </row>
    <row r="84" spans="1:7" x14ac:dyDescent="0.25">
      <c r="A84" s="268" t="s">
        <v>32</v>
      </c>
      <c r="B84" s="312"/>
      <c r="C84" s="312"/>
      <c r="D84" s="371"/>
      <c r="E84" s="371"/>
      <c r="F84" s="393"/>
      <c r="G84" s="314"/>
    </row>
    <row r="85" spans="1:7" x14ac:dyDescent="0.25">
      <c r="A85" s="270" t="s">
        <v>257</v>
      </c>
      <c r="B85" s="286" t="s">
        <v>34</v>
      </c>
      <c r="C85" s="98">
        <v>3341933.67</v>
      </c>
      <c r="D85" s="98">
        <v>1568774.76</v>
      </c>
      <c r="E85" s="30">
        <f t="shared" ref="E85:E105" si="2">F85-D85</f>
        <v>2528025.2400000002</v>
      </c>
      <c r="F85" s="74">
        <v>4096800</v>
      </c>
      <c r="G85" s="74">
        <v>4267000</v>
      </c>
    </row>
    <row r="86" spans="1:7" x14ac:dyDescent="0.25">
      <c r="A86" s="270" t="s">
        <v>258</v>
      </c>
      <c r="B86" s="286" t="s">
        <v>36</v>
      </c>
      <c r="C86" s="99">
        <v>270000</v>
      </c>
      <c r="D86" s="99">
        <v>136000</v>
      </c>
      <c r="E86" s="30">
        <f t="shared" si="2"/>
        <v>200000</v>
      </c>
      <c r="F86" s="74">
        <v>336000</v>
      </c>
      <c r="G86" s="74">
        <v>336000</v>
      </c>
    </row>
    <row r="87" spans="1:7" x14ac:dyDescent="0.25">
      <c r="A87" s="270" t="s">
        <v>37</v>
      </c>
      <c r="B87" s="286" t="s">
        <v>38</v>
      </c>
      <c r="C87" s="99">
        <v>81000</v>
      </c>
      <c r="D87" s="99">
        <v>40500</v>
      </c>
      <c r="E87" s="30">
        <f t="shared" si="2"/>
        <v>40500</v>
      </c>
      <c r="F87" s="74">
        <v>81000</v>
      </c>
      <c r="G87" s="74">
        <v>81000</v>
      </c>
    </row>
    <row r="88" spans="1:7" x14ac:dyDescent="0.25">
      <c r="A88" s="270" t="s">
        <v>259</v>
      </c>
      <c r="B88" s="286" t="s">
        <v>177</v>
      </c>
      <c r="C88" s="99">
        <v>81000</v>
      </c>
      <c r="D88" s="99">
        <v>40500</v>
      </c>
      <c r="E88" s="30">
        <f t="shared" si="2"/>
        <v>40500</v>
      </c>
      <c r="F88" s="74">
        <v>81000</v>
      </c>
      <c r="G88" s="74">
        <v>81000</v>
      </c>
    </row>
    <row r="89" spans="1:7" x14ac:dyDescent="0.25">
      <c r="A89" s="270" t="s">
        <v>39</v>
      </c>
      <c r="B89" s="286" t="s">
        <v>40</v>
      </c>
      <c r="C89" s="99">
        <v>66000</v>
      </c>
      <c r="D89" s="99">
        <v>66000</v>
      </c>
      <c r="E89" s="30">
        <f t="shared" si="2"/>
        <v>18000</v>
      </c>
      <c r="F89" s="74">
        <v>84000</v>
      </c>
      <c r="G89" s="74">
        <v>84000</v>
      </c>
    </row>
    <row r="90" spans="1:7" ht="12.75" customHeight="1" x14ac:dyDescent="0.25">
      <c r="A90" s="270" t="s">
        <v>41</v>
      </c>
      <c r="B90" s="286" t="s">
        <v>42</v>
      </c>
      <c r="C90" s="99">
        <v>0</v>
      </c>
      <c r="D90" s="99"/>
      <c r="E90" s="30"/>
      <c r="F90" s="74" t="s">
        <v>123</v>
      </c>
      <c r="G90" s="74"/>
    </row>
    <row r="91" spans="1:7" ht="12.75" customHeight="1" x14ac:dyDescent="0.25">
      <c r="A91" s="270" t="s">
        <v>334</v>
      </c>
      <c r="B91" s="286" t="s">
        <v>335</v>
      </c>
      <c r="C91" s="98">
        <v>0</v>
      </c>
      <c r="D91" s="375">
        <v>48000</v>
      </c>
      <c r="E91" s="30">
        <f t="shared" si="2"/>
        <v>90500</v>
      </c>
      <c r="F91" s="374">
        <v>138500</v>
      </c>
      <c r="G91" s="374"/>
    </row>
    <row r="92" spans="1:7" x14ac:dyDescent="0.25">
      <c r="A92" s="270" t="s">
        <v>222</v>
      </c>
      <c r="B92" s="286" t="s">
        <v>44</v>
      </c>
      <c r="C92" s="99">
        <v>275181</v>
      </c>
      <c r="D92" s="99">
        <v>0</v>
      </c>
      <c r="E92" s="30">
        <f t="shared" si="2"/>
        <v>342300</v>
      </c>
      <c r="F92" s="74">
        <v>342300</v>
      </c>
      <c r="G92" s="74">
        <v>356000</v>
      </c>
    </row>
    <row r="93" spans="1:7" x14ac:dyDescent="0.25">
      <c r="A93" s="270" t="s">
        <v>45</v>
      </c>
      <c r="B93" s="286" t="s">
        <v>46</v>
      </c>
      <c r="C93" s="99">
        <v>273645</v>
      </c>
      <c r="D93" s="30">
        <v>275759</v>
      </c>
      <c r="E93" s="30">
        <f t="shared" si="2"/>
        <v>66541</v>
      </c>
      <c r="F93" s="74">
        <v>342300</v>
      </c>
      <c r="G93" s="74">
        <v>356000</v>
      </c>
    </row>
    <row r="94" spans="1:7" x14ac:dyDescent="0.25">
      <c r="A94" s="270" t="s">
        <v>47</v>
      </c>
      <c r="B94" s="286" t="s">
        <v>48</v>
      </c>
      <c r="C94" s="99">
        <v>55000</v>
      </c>
      <c r="D94" s="99">
        <v>0</v>
      </c>
      <c r="E94" s="30">
        <f t="shared" si="2"/>
        <v>70000</v>
      </c>
      <c r="F94" s="74">
        <v>70000</v>
      </c>
      <c r="G94" s="74">
        <v>70000</v>
      </c>
    </row>
    <row r="95" spans="1:7" x14ac:dyDescent="0.25">
      <c r="A95" s="270" t="s">
        <v>49</v>
      </c>
      <c r="B95" s="286" t="s">
        <v>50</v>
      </c>
      <c r="C95" s="99">
        <v>402137.46</v>
      </c>
      <c r="D95" s="99">
        <v>202948.56</v>
      </c>
      <c r="E95" s="30">
        <f t="shared" si="2"/>
        <v>289551.44</v>
      </c>
      <c r="F95" s="74">
        <v>492500</v>
      </c>
      <c r="G95" s="74">
        <v>513000</v>
      </c>
    </row>
    <row r="96" spans="1:7" x14ac:dyDescent="0.25">
      <c r="A96" s="270" t="s">
        <v>260</v>
      </c>
      <c r="B96" s="286" t="s">
        <v>52</v>
      </c>
      <c r="C96" s="99">
        <v>66622.52</v>
      </c>
      <c r="D96" s="99">
        <v>33824.76</v>
      </c>
      <c r="E96" s="30">
        <f t="shared" si="2"/>
        <v>48625.24</v>
      </c>
      <c r="F96" s="74">
        <v>82450</v>
      </c>
      <c r="G96" s="74">
        <v>86000</v>
      </c>
    </row>
    <row r="97" spans="1:7" x14ac:dyDescent="0.25">
      <c r="A97" s="270" t="s">
        <v>261</v>
      </c>
      <c r="B97" s="286" t="s">
        <v>54</v>
      </c>
      <c r="C97" s="99">
        <v>39885.32</v>
      </c>
      <c r="D97" s="99">
        <v>23650.880000000001</v>
      </c>
      <c r="E97" s="30">
        <f t="shared" si="2"/>
        <v>64349.119999999995</v>
      </c>
      <c r="F97" s="74">
        <v>88000</v>
      </c>
      <c r="G97" s="74">
        <v>73000</v>
      </c>
    </row>
    <row r="98" spans="1:7" x14ac:dyDescent="0.25">
      <c r="A98" s="270" t="s">
        <v>55</v>
      </c>
      <c r="B98" s="286"/>
      <c r="C98" s="99"/>
      <c r="D98" s="99"/>
      <c r="E98" s="30"/>
      <c r="F98" s="74" t="s">
        <v>123</v>
      </c>
      <c r="G98" s="74"/>
    </row>
    <row r="99" spans="1:7" x14ac:dyDescent="0.25">
      <c r="A99" s="270" t="s">
        <v>247</v>
      </c>
      <c r="B99" s="286" t="s">
        <v>57</v>
      </c>
      <c r="C99" s="99">
        <v>13500</v>
      </c>
      <c r="D99" s="99">
        <v>6800</v>
      </c>
      <c r="E99" s="30">
        <f t="shared" si="2"/>
        <v>34910</v>
      </c>
      <c r="F99" s="74">
        <v>41710</v>
      </c>
      <c r="G99" s="74">
        <v>43000</v>
      </c>
    </row>
    <row r="100" spans="1:7" x14ac:dyDescent="0.25">
      <c r="A100" s="270" t="s">
        <v>262</v>
      </c>
      <c r="B100" s="286" t="s">
        <v>59</v>
      </c>
      <c r="C100" s="99">
        <v>210801.62</v>
      </c>
      <c r="D100" s="99">
        <v>100489.68</v>
      </c>
      <c r="E100" s="30">
        <f t="shared" si="2"/>
        <v>349510.32</v>
      </c>
      <c r="F100" s="74">
        <v>450000</v>
      </c>
      <c r="G100" s="74">
        <v>450000</v>
      </c>
    </row>
    <row r="101" spans="1:7" x14ac:dyDescent="0.25">
      <c r="A101" s="245" t="s">
        <v>60</v>
      </c>
      <c r="B101" s="286" t="s">
        <v>61</v>
      </c>
      <c r="C101" s="41">
        <v>57000</v>
      </c>
      <c r="D101" s="41">
        <v>0</v>
      </c>
      <c r="E101" s="30">
        <f t="shared" si="2"/>
        <v>70000</v>
      </c>
      <c r="F101" s="74">
        <v>70000</v>
      </c>
      <c r="G101" s="74">
        <v>70000</v>
      </c>
    </row>
    <row r="102" spans="1:7" x14ac:dyDescent="0.25">
      <c r="A102" s="245" t="s">
        <v>179</v>
      </c>
      <c r="B102" s="286" t="s">
        <v>63</v>
      </c>
      <c r="C102" s="41">
        <v>10000</v>
      </c>
      <c r="D102" s="41">
        <v>0</v>
      </c>
      <c r="E102" s="30">
        <f t="shared" si="2"/>
        <v>0</v>
      </c>
      <c r="F102" s="74"/>
      <c r="G102" s="74"/>
    </row>
    <row r="103" spans="1:7" x14ac:dyDescent="0.25">
      <c r="A103" s="245" t="s">
        <v>180</v>
      </c>
      <c r="B103" s="286" t="s">
        <v>65</v>
      </c>
      <c r="C103" s="41">
        <v>0</v>
      </c>
      <c r="D103" s="41">
        <v>0</v>
      </c>
      <c r="E103" s="30">
        <f t="shared" si="2"/>
        <v>0</v>
      </c>
      <c r="F103" s="74"/>
      <c r="G103" s="74"/>
    </row>
    <row r="104" spans="1:7" ht="11.25" customHeight="1" x14ac:dyDescent="0.25">
      <c r="A104" s="245" t="s">
        <v>66</v>
      </c>
      <c r="B104" s="315" t="s">
        <v>67</v>
      </c>
      <c r="C104" s="56">
        <v>286500</v>
      </c>
      <c r="D104" s="56">
        <v>0</v>
      </c>
      <c r="E104" s="30">
        <f t="shared" si="2"/>
        <v>0</v>
      </c>
      <c r="F104" s="86"/>
      <c r="G104" s="86"/>
    </row>
    <row r="105" spans="1:7" ht="13.5" thickBot="1" x14ac:dyDescent="0.3">
      <c r="A105" s="378" t="s">
        <v>582</v>
      </c>
      <c r="B105" s="379" t="s">
        <v>583</v>
      </c>
      <c r="C105" s="380">
        <v>114000</v>
      </c>
      <c r="D105" s="380">
        <v>0</v>
      </c>
      <c r="E105" s="30">
        <f t="shared" si="2"/>
        <v>0</v>
      </c>
      <c r="F105" s="75"/>
      <c r="G105" s="75"/>
    </row>
    <row r="106" spans="1:7" ht="13.5" thickBot="1" x14ac:dyDescent="0.3">
      <c r="A106" s="381" t="s">
        <v>68</v>
      </c>
      <c r="B106" s="282"/>
      <c r="C106" s="60">
        <f>SUM(C85:C105)</f>
        <v>5644206.5899999999</v>
      </c>
      <c r="D106" s="60">
        <f>SUM(D85:D105)</f>
        <v>2543247.6399999997</v>
      </c>
      <c r="E106" s="60">
        <f>SUM(E85:E105)</f>
        <v>4253312.3600000003</v>
      </c>
      <c r="F106" s="60">
        <f>SUM(F85:F105)</f>
        <v>6796560</v>
      </c>
      <c r="G106" s="60">
        <f>SUM(G85:G105)</f>
        <v>6866000</v>
      </c>
    </row>
    <row r="107" spans="1:7" x14ac:dyDescent="0.25">
      <c r="A107" s="268" t="s">
        <v>69</v>
      </c>
      <c r="B107" s="284"/>
      <c r="C107" s="316"/>
      <c r="D107" s="316"/>
      <c r="E107" s="316"/>
      <c r="F107" s="316"/>
      <c r="G107" s="316"/>
    </row>
    <row r="108" spans="1:7" x14ac:dyDescent="0.25">
      <c r="A108" s="245" t="s">
        <v>70</v>
      </c>
      <c r="B108" s="286" t="s">
        <v>71</v>
      </c>
      <c r="C108" s="30">
        <v>158432.5</v>
      </c>
      <c r="D108" s="30">
        <v>43080</v>
      </c>
      <c r="E108" s="30">
        <f t="shared" ref="E108:E123" si="3">F108-D108</f>
        <v>256920</v>
      </c>
      <c r="F108" s="30">
        <v>300000</v>
      </c>
      <c r="G108" s="30">
        <v>300000</v>
      </c>
    </row>
    <row r="109" spans="1:7" x14ac:dyDescent="0.25">
      <c r="A109" s="245" t="s">
        <v>72</v>
      </c>
      <c r="B109" s="286" t="s">
        <v>73</v>
      </c>
      <c r="C109" s="30">
        <v>18500</v>
      </c>
      <c r="D109" s="30">
        <v>4000</v>
      </c>
      <c r="E109" s="30">
        <f t="shared" si="3"/>
        <v>46000</v>
      </c>
      <c r="F109" s="30">
        <v>50000</v>
      </c>
      <c r="G109" s="30">
        <v>50000</v>
      </c>
    </row>
    <row r="110" spans="1:7" x14ac:dyDescent="0.25">
      <c r="A110" s="245" t="s">
        <v>584</v>
      </c>
      <c r="B110" s="286" t="s">
        <v>74</v>
      </c>
      <c r="C110" s="64">
        <v>24334</v>
      </c>
      <c r="D110" s="64">
        <v>25567.9</v>
      </c>
      <c r="E110" s="30">
        <f t="shared" si="3"/>
        <v>26432.1</v>
      </c>
      <c r="F110" s="64">
        <v>52000</v>
      </c>
      <c r="G110" s="64">
        <v>52000</v>
      </c>
    </row>
    <row r="111" spans="1:7" x14ac:dyDescent="0.25">
      <c r="A111" s="270" t="s">
        <v>79</v>
      </c>
      <c r="B111" s="286" t="s">
        <v>80</v>
      </c>
      <c r="C111" s="30">
        <v>59536</v>
      </c>
      <c r="D111" s="30">
        <v>14881</v>
      </c>
      <c r="E111" s="30">
        <f t="shared" si="3"/>
        <v>45119</v>
      </c>
      <c r="F111" s="30">
        <v>60000</v>
      </c>
      <c r="G111" s="30">
        <v>145000</v>
      </c>
    </row>
    <row r="112" spans="1:7" x14ac:dyDescent="0.25">
      <c r="A112" s="270" t="s">
        <v>81</v>
      </c>
      <c r="B112" s="286" t="s">
        <v>82</v>
      </c>
      <c r="C112" s="30">
        <v>22381</v>
      </c>
      <c r="D112" s="30">
        <v>11176</v>
      </c>
      <c r="E112" s="30">
        <f t="shared" si="3"/>
        <v>11824</v>
      </c>
      <c r="F112" s="30">
        <v>23000</v>
      </c>
      <c r="G112" s="30">
        <v>23000</v>
      </c>
    </row>
    <row r="113" spans="1:8" x14ac:dyDescent="0.25">
      <c r="A113" s="270" t="s">
        <v>83</v>
      </c>
      <c r="B113" s="286" t="s">
        <v>84</v>
      </c>
      <c r="C113" s="30">
        <v>1647</v>
      </c>
      <c r="D113" s="30">
        <v>550</v>
      </c>
      <c r="E113" s="30">
        <f t="shared" si="3"/>
        <v>5450</v>
      </c>
      <c r="F113" s="30">
        <v>6000</v>
      </c>
      <c r="G113" s="30">
        <v>6000</v>
      </c>
    </row>
    <row r="114" spans="1:8" x14ac:dyDescent="0.25">
      <c r="A114" s="270" t="s">
        <v>90</v>
      </c>
      <c r="B114" s="286" t="s">
        <v>91</v>
      </c>
      <c r="C114" s="30">
        <v>12208</v>
      </c>
      <c r="D114" s="30">
        <v>6014</v>
      </c>
      <c r="E114" s="30">
        <f t="shared" si="3"/>
        <v>11986</v>
      </c>
      <c r="F114" s="30">
        <v>18000</v>
      </c>
      <c r="G114" s="30">
        <v>36000</v>
      </c>
    </row>
    <row r="115" spans="1:8" x14ac:dyDescent="0.25">
      <c r="A115" s="270" t="s">
        <v>96</v>
      </c>
      <c r="B115" s="286"/>
      <c r="C115" s="30"/>
      <c r="D115" s="30"/>
      <c r="E115" s="30">
        <f t="shared" si="3"/>
        <v>0</v>
      </c>
      <c r="F115" s="30"/>
      <c r="G115" s="30"/>
    </row>
    <row r="116" spans="1:8" x14ac:dyDescent="0.25">
      <c r="A116" s="270" t="s">
        <v>97</v>
      </c>
      <c r="B116" s="286" t="s">
        <v>98</v>
      </c>
      <c r="C116" s="30">
        <v>0</v>
      </c>
      <c r="D116" s="30">
        <v>0</v>
      </c>
      <c r="E116" s="30">
        <f t="shared" si="3"/>
        <v>0</v>
      </c>
      <c r="F116" s="30"/>
      <c r="G116" s="30"/>
    </row>
    <row r="117" spans="1:8" x14ac:dyDescent="0.25">
      <c r="A117" s="270" t="s">
        <v>263</v>
      </c>
      <c r="B117" s="286" t="s">
        <v>184</v>
      </c>
      <c r="C117" s="30">
        <v>0</v>
      </c>
      <c r="D117" s="30">
        <v>0</v>
      </c>
      <c r="E117" s="30">
        <f t="shared" si="3"/>
        <v>0</v>
      </c>
      <c r="F117" s="30"/>
      <c r="G117" s="30"/>
    </row>
    <row r="118" spans="1:8" x14ac:dyDescent="0.25">
      <c r="A118" s="270" t="s">
        <v>109</v>
      </c>
      <c r="B118" s="286" t="s">
        <v>110</v>
      </c>
      <c r="C118" s="30">
        <v>0</v>
      </c>
      <c r="D118" s="30">
        <v>0</v>
      </c>
      <c r="E118" s="30">
        <f t="shared" si="3"/>
        <v>4000</v>
      </c>
      <c r="F118" s="30">
        <v>4000</v>
      </c>
      <c r="G118" s="30">
        <v>4000</v>
      </c>
    </row>
    <row r="119" spans="1:8" x14ac:dyDescent="0.25">
      <c r="A119" s="270" t="s">
        <v>185</v>
      </c>
      <c r="B119" s="286"/>
      <c r="C119" s="30"/>
      <c r="D119" s="30"/>
      <c r="E119" s="30">
        <f t="shared" si="3"/>
        <v>0</v>
      </c>
      <c r="F119" s="30"/>
      <c r="G119" s="30"/>
    </row>
    <row r="120" spans="1:8" x14ac:dyDescent="0.25">
      <c r="A120" s="270" t="s">
        <v>615</v>
      </c>
      <c r="B120" s="286" t="s">
        <v>113</v>
      </c>
      <c r="C120" s="30">
        <v>10041</v>
      </c>
      <c r="D120" s="30">
        <v>8250</v>
      </c>
      <c r="E120" s="30">
        <f t="shared" si="3"/>
        <v>9750</v>
      </c>
      <c r="F120" s="30">
        <v>18000</v>
      </c>
      <c r="G120" s="30">
        <v>18000</v>
      </c>
    </row>
    <row r="121" spans="1:8" x14ac:dyDescent="0.25">
      <c r="A121" s="270" t="s">
        <v>264</v>
      </c>
      <c r="B121" s="286" t="s">
        <v>188</v>
      </c>
      <c r="C121" s="30">
        <v>0</v>
      </c>
      <c r="D121" s="30">
        <v>0</v>
      </c>
      <c r="E121" s="30">
        <f t="shared" si="3"/>
        <v>5000</v>
      </c>
      <c r="F121" s="30">
        <v>5000</v>
      </c>
      <c r="G121" s="30">
        <v>5000</v>
      </c>
    </row>
    <row r="122" spans="1:8" ht="9.75" customHeight="1" x14ac:dyDescent="0.25">
      <c r="A122" s="270" t="s">
        <v>118</v>
      </c>
      <c r="B122" s="286" t="s">
        <v>119</v>
      </c>
      <c r="C122" s="64">
        <v>0</v>
      </c>
      <c r="D122" s="64">
        <v>0</v>
      </c>
      <c r="E122" s="30">
        <f t="shared" si="3"/>
        <v>15000</v>
      </c>
      <c r="F122" s="64">
        <v>15000</v>
      </c>
      <c r="G122" s="64">
        <v>15000</v>
      </c>
      <c r="H122" s="69"/>
    </row>
    <row r="123" spans="1:8" ht="13.5" thickBot="1" x14ac:dyDescent="0.3">
      <c r="A123" s="270" t="s">
        <v>192</v>
      </c>
      <c r="B123" s="315" t="s">
        <v>142</v>
      </c>
      <c r="C123" s="34">
        <v>11170</v>
      </c>
      <c r="D123" s="34">
        <v>950</v>
      </c>
      <c r="E123" s="30">
        <f t="shared" si="3"/>
        <v>24050</v>
      </c>
      <c r="F123" s="34">
        <v>25000</v>
      </c>
      <c r="G123" s="34">
        <v>25000</v>
      </c>
      <c r="H123" s="69"/>
    </row>
    <row r="124" spans="1:8" ht="13.5" thickBot="1" x14ac:dyDescent="0.3">
      <c r="A124" s="381" t="s">
        <v>193</v>
      </c>
      <c r="B124" s="282"/>
      <c r="C124" s="65">
        <f>SUM(C108:C123)</f>
        <v>318249.5</v>
      </c>
      <c r="D124" s="67">
        <f>SUM(D108:D123)</f>
        <v>114468.9</v>
      </c>
      <c r="E124" s="65">
        <f>SUM(E108:E123)</f>
        <v>461531.1</v>
      </c>
      <c r="F124" s="65">
        <f>SUM(F108:F123)</f>
        <v>576000</v>
      </c>
      <c r="G124" s="66">
        <f>SUM(G108:G123)</f>
        <v>679000</v>
      </c>
      <c r="H124" s="69"/>
    </row>
    <row r="125" spans="1:8" x14ac:dyDescent="0.25">
      <c r="A125" s="268" t="s">
        <v>144</v>
      </c>
      <c r="B125" s="394"/>
      <c r="C125" s="316"/>
      <c r="D125" s="316"/>
      <c r="E125" s="316"/>
      <c r="F125" s="316"/>
      <c r="G125" s="316"/>
      <c r="H125" s="69"/>
    </row>
    <row r="126" spans="1:8" x14ac:dyDescent="0.25">
      <c r="A126" s="270" t="s">
        <v>265</v>
      </c>
      <c r="B126" s="286" t="s">
        <v>152</v>
      </c>
      <c r="C126" s="30">
        <v>0</v>
      </c>
      <c r="D126" s="30">
        <v>0</v>
      </c>
      <c r="E126" s="30">
        <f>F126-D126</f>
        <v>0</v>
      </c>
      <c r="F126" s="30"/>
      <c r="G126" s="30"/>
      <c r="H126" s="69"/>
    </row>
    <row r="127" spans="1:8" x14ac:dyDescent="0.25">
      <c r="A127" s="270" t="s">
        <v>153</v>
      </c>
      <c r="B127" s="395"/>
      <c r="C127" s="396"/>
      <c r="D127" s="396"/>
      <c r="E127" s="30">
        <f>F127-D127</f>
        <v>0</v>
      </c>
      <c r="F127" s="396"/>
      <c r="G127" s="396"/>
      <c r="H127" s="69"/>
    </row>
    <row r="128" spans="1:8" x14ac:dyDescent="0.25">
      <c r="A128" s="270" t="s">
        <v>266</v>
      </c>
      <c r="B128" s="286" t="s">
        <v>155</v>
      </c>
      <c r="C128" s="30">
        <v>0</v>
      </c>
      <c r="D128" s="30">
        <v>0</v>
      </c>
      <c r="E128" s="30">
        <f>F128-D128</f>
        <v>25000</v>
      </c>
      <c r="F128" s="30">
        <v>25000</v>
      </c>
      <c r="G128" s="30">
        <v>59000</v>
      </c>
      <c r="H128" s="69"/>
    </row>
    <row r="129" spans="1:7" ht="10.5" customHeight="1" x14ac:dyDescent="0.25">
      <c r="A129" s="270" t="s">
        <v>158</v>
      </c>
      <c r="B129" s="286" t="s">
        <v>159</v>
      </c>
      <c r="C129" s="30">
        <v>0</v>
      </c>
      <c r="D129" s="30">
        <v>0</v>
      </c>
      <c r="E129" s="30">
        <f>F129-D129</f>
        <v>0</v>
      </c>
      <c r="F129" s="30"/>
      <c r="G129" s="30"/>
    </row>
    <row r="130" spans="1:7" ht="13.5" thickBot="1" x14ac:dyDescent="0.3">
      <c r="A130" s="397" t="s">
        <v>160</v>
      </c>
      <c r="B130" s="315" t="s">
        <v>161</v>
      </c>
      <c r="C130" s="34">
        <v>0</v>
      </c>
      <c r="D130" s="34">
        <v>0</v>
      </c>
      <c r="E130" s="30">
        <f>F130-D130</f>
        <v>0</v>
      </c>
      <c r="F130" s="34"/>
      <c r="G130" s="34"/>
    </row>
    <row r="131" spans="1:7" ht="13.5" thickBot="1" x14ac:dyDescent="0.3">
      <c r="A131" s="381" t="s">
        <v>267</v>
      </c>
      <c r="B131" s="398"/>
      <c r="C131" s="65">
        <f>SUM(C126:C130)</f>
        <v>0</v>
      </c>
      <c r="D131" s="65">
        <f>SUM(D126:D130)</f>
        <v>0</v>
      </c>
      <c r="E131" s="66">
        <f>SUM(E126:E130)</f>
        <v>25000</v>
      </c>
      <c r="F131" s="66">
        <f>SUM(F126:F130)</f>
        <v>25000</v>
      </c>
      <c r="G131" s="66">
        <f>SUM(G126:G130)</f>
        <v>59000</v>
      </c>
    </row>
    <row r="132" spans="1:7" ht="12.75" customHeight="1" thickBot="1" x14ac:dyDescent="0.3">
      <c r="A132" s="388" t="s">
        <v>165</v>
      </c>
      <c r="B132" s="399"/>
      <c r="C132" s="324">
        <f>C106+C124+C131</f>
        <v>5962456.0899999999</v>
      </c>
      <c r="D132" s="400">
        <f>D106+D124+D131</f>
        <v>2657716.5399999996</v>
      </c>
      <c r="E132" s="324">
        <f>E106+E124+E131</f>
        <v>4739843.46</v>
      </c>
      <c r="F132" s="300">
        <f>F106+F124+F131</f>
        <v>7397560</v>
      </c>
      <c r="G132" s="300">
        <f>G106+G124+G131</f>
        <v>7604000</v>
      </c>
    </row>
    <row r="133" spans="1:7" x14ac:dyDescent="0.25">
      <c r="A133" s="325"/>
      <c r="B133" s="401"/>
      <c r="C133" s="71"/>
      <c r="D133" s="71"/>
      <c r="E133" s="71"/>
      <c r="F133" s="71"/>
      <c r="G133" s="71"/>
    </row>
    <row r="134" spans="1:7" x14ac:dyDescent="0.25">
      <c r="A134" s="301"/>
      <c r="B134" s="354"/>
      <c r="C134" s="354"/>
      <c r="D134" s="354"/>
      <c r="E134" s="354"/>
      <c r="F134" s="354"/>
      <c r="G134" s="310"/>
    </row>
    <row r="135" spans="1:7" x14ac:dyDescent="0.25">
      <c r="A135" s="301" t="s">
        <v>268</v>
      </c>
      <c r="B135" s="301" t="s">
        <v>167</v>
      </c>
      <c r="C135" s="301"/>
      <c r="D135" s="262"/>
      <c r="E135" s="661" t="s">
        <v>1</v>
      </c>
      <c r="F135" s="661"/>
      <c r="G135" s="259"/>
    </row>
    <row r="136" spans="1:7" x14ac:dyDescent="0.25">
      <c r="A136" s="259"/>
      <c r="B136" s="262"/>
      <c r="C136" s="262"/>
      <c r="D136" s="262"/>
      <c r="E136" s="262"/>
      <c r="F136" s="262"/>
      <c r="G136" s="262"/>
    </row>
    <row r="137" spans="1:7" ht="12.95" customHeight="1" x14ac:dyDescent="0.25">
      <c r="A137" s="259"/>
      <c r="B137" s="262"/>
      <c r="C137" s="262"/>
      <c r="D137" s="262"/>
      <c r="E137" s="262"/>
      <c r="F137" s="262"/>
      <c r="G137" s="262"/>
    </row>
    <row r="138" spans="1:7" x14ac:dyDescent="0.25">
      <c r="A138" s="265" t="s">
        <v>269</v>
      </c>
      <c r="B138" s="662" t="s">
        <v>169</v>
      </c>
      <c r="C138" s="662"/>
      <c r="D138" s="662"/>
      <c r="E138" s="264"/>
      <c r="F138" s="663" t="s">
        <v>168</v>
      </c>
      <c r="G138" s="663"/>
    </row>
    <row r="139" spans="1:7" x14ac:dyDescent="0.25">
      <c r="A139" s="259" t="s">
        <v>270</v>
      </c>
      <c r="B139" s="680" t="s">
        <v>171</v>
      </c>
      <c r="C139" s="680"/>
      <c r="D139" s="680"/>
      <c r="E139" s="262"/>
      <c r="F139" s="679" t="s">
        <v>170</v>
      </c>
      <c r="G139" s="679"/>
    </row>
    <row r="140" spans="1:7" x14ac:dyDescent="0.25">
      <c r="A140" s="262"/>
      <c r="B140" s="346"/>
      <c r="C140" s="346"/>
      <c r="D140" s="346"/>
      <c r="E140" s="364"/>
      <c r="F140" s="364"/>
      <c r="G140" s="364"/>
    </row>
    <row r="141" spans="1:7" x14ac:dyDescent="0.25">
      <c r="A141" s="259"/>
      <c r="B141" s="357"/>
      <c r="C141" s="91"/>
      <c r="D141" s="91"/>
      <c r="E141" s="91"/>
      <c r="F141" s="91"/>
      <c r="G141" s="91"/>
    </row>
    <row r="142" spans="1:7" x14ac:dyDescent="0.25">
      <c r="A142" s="259"/>
      <c r="B142" s="357"/>
      <c r="C142" s="91"/>
      <c r="D142" s="91"/>
      <c r="E142" s="91"/>
      <c r="F142" s="91"/>
      <c r="G142" s="91"/>
    </row>
    <row r="143" spans="1:7" ht="17.100000000000001" customHeight="1" x14ac:dyDescent="0.25">
      <c r="A143" s="259"/>
      <c r="B143" s="357"/>
      <c r="C143" s="91"/>
      <c r="D143" s="91"/>
      <c r="E143" s="91"/>
      <c r="F143" s="91"/>
      <c r="G143" s="91"/>
    </row>
    <row r="144" spans="1:7" ht="10.5" customHeight="1" x14ac:dyDescent="0.25">
      <c r="A144" s="259"/>
      <c r="B144" s="357"/>
      <c r="C144" s="91"/>
      <c r="D144" s="91"/>
      <c r="E144" s="91"/>
      <c r="F144" s="91"/>
      <c r="G144" s="91"/>
    </row>
    <row r="145" spans="1:7" ht="11.45" customHeight="1" x14ac:dyDescent="0.25">
      <c r="A145" s="261" t="s">
        <v>597</v>
      </c>
      <c r="B145" s="262"/>
      <c r="C145" s="262"/>
      <c r="D145" s="262"/>
      <c r="E145" s="262"/>
      <c r="F145" s="262"/>
      <c r="G145" s="108"/>
    </row>
    <row r="146" spans="1:7" x14ac:dyDescent="0.25">
      <c r="A146" s="262"/>
      <c r="B146" s="262"/>
      <c r="C146" s="262"/>
      <c r="D146" s="262"/>
      <c r="E146" s="262"/>
      <c r="F146" s="262"/>
      <c r="G146" s="108"/>
    </row>
    <row r="147" spans="1:7" ht="28.5" customHeight="1" x14ac:dyDescent="0.25">
      <c r="A147" s="676" t="s">
        <v>8</v>
      </c>
      <c r="B147" s="676"/>
      <c r="C147" s="676"/>
      <c r="D147" s="676"/>
      <c r="E147" s="676"/>
      <c r="F147" s="676"/>
      <c r="G147" s="676"/>
    </row>
    <row r="148" spans="1:7" ht="16.5" customHeight="1" x14ac:dyDescent="0.25">
      <c r="A148" s="676" t="s">
        <v>9</v>
      </c>
      <c r="B148" s="676"/>
      <c r="C148" s="676"/>
      <c r="D148" s="676"/>
      <c r="E148" s="676"/>
      <c r="F148" s="676"/>
      <c r="G148" s="676"/>
    </row>
    <row r="149" spans="1:7" ht="15" x14ac:dyDescent="0.25">
      <c r="A149" s="391"/>
      <c r="B149" s="392"/>
      <c r="C149" s="262"/>
      <c r="D149" s="262"/>
      <c r="E149" s="262"/>
      <c r="F149" s="262"/>
      <c r="G149" s="108"/>
    </row>
    <row r="150" spans="1:7" ht="15" x14ac:dyDescent="0.25">
      <c r="A150" s="402" t="s">
        <v>271</v>
      </c>
      <c r="B150" s="402"/>
      <c r="C150" s="262"/>
      <c r="D150" s="262"/>
      <c r="E150" s="262"/>
      <c r="F150" s="262"/>
      <c r="G150" s="108"/>
    </row>
    <row r="151" spans="1:7" x14ac:dyDescent="0.25">
      <c r="A151" s="674" t="s">
        <v>13</v>
      </c>
      <c r="B151" s="226" t="s">
        <v>14</v>
      </c>
      <c r="C151" s="227" t="s">
        <v>15</v>
      </c>
      <c r="D151" s="671" t="s">
        <v>581</v>
      </c>
      <c r="E151" s="672"/>
      <c r="F151" s="673"/>
      <c r="G151" s="228" t="s">
        <v>16</v>
      </c>
    </row>
    <row r="152" spans="1:7" x14ac:dyDescent="0.25">
      <c r="A152" s="675"/>
      <c r="B152" s="229" t="s">
        <v>17</v>
      </c>
      <c r="C152" s="230">
        <v>2019</v>
      </c>
      <c r="D152" s="231" t="s">
        <v>18</v>
      </c>
      <c r="E152" s="231" t="s">
        <v>19</v>
      </c>
      <c r="F152" s="674" t="s">
        <v>20</v>
      </c>
      <c r="G152" s="232">
        <v>2021</v>
      </c>
    </row>
    <row r="153" spans="1:7" x14ac:dyDescent="0.25">
      <c r="A153" s="675"/>
      <c r="B153" s="233"/>
      <c r="C153" s="230" t="s">
        <v>21</v>
      </c>
      <c r="D153" s="229" t="s">
        <v>21</v>
      </c>
      <c r="E153" s="229" t="s">
        <v>22</v>
      </c>
      <c r="F153" s="675"/>
      <c r="G153" s="232" t="s">
        <v>23</v>
      </c>
    </row>
    <row r="154" spans="1:7" x14ac:dyDescent="0.25">
      <c r="A154" s="234" t="s">
        <v>24</v>
      </c>
      <c r="B154" s="236" t="s">
        <v>25</v>
      </c>
      <c r="C154" s="235" t="s">
        <v>26</v>
      </c>
      <c r="D154" s="236" t="s">
        <v>27</v>
      </c>
      <c r="E154" s="236" t="s">
        <v>28</v>
      </c>
      <c r="F154" s="236" t="s">
        <v>29</v>
      </c>
      <c r="G154" s="237" t="s">
        <v>30</v>
      </c>
    </row>
    <row r="155" spans="1:7" x14ac:dyDescent="0.25">
      <c r="A155" s="403" t="s">
        <v>31</v>
      </c>
      <c r="B155" s="309"/>
      <c r="C155" s="360"/>
      <c r="D155" s="404"/>
      <c r="E155" s="309"/>
      <c r="F155" s="404"/>
      <c r="G155" s="332"/>
    </row>
    <row r="156" spans="1:7" x14ac:dyDescent="0.25">
      <c r="A156" s="403" t="s">
        <v>32</v>
      </c>
      <c r="B156" s="308"/>
      <c r="C156" s="371"/>
      <c r="D156" s="313"/>
      <c r="E156" s="405"/>
      <c r="F156" s="406"/>
      <c r="G156" s="407"/>
    </row>
    <row r="157" spans="1:7" x14ac:dyDescent="0.25">
      <c r="A157" s="397" t="s">
        <v>173</v>
      </c>
      <c r="B157" s="286" t="s">
        <v>34</v>
      </c>
      <c r="C157" s="30">
        <v>872124.06</v>
      </c>
      <c r="D157" s="87">
        <v>516579.11</v>
      </c>
      <c r="E157" s="30">
        <f t="shared" ref="E157:E175" si="4">F157-D157</f>
        <v>733920.89</v>
      </c>
      <c r="F157" s="54">
        <v>1250500</v>
      </c>
      <c r="G157" s="74">
        <v>1305000</v>
      </c>
    </row>
    <row r="158" spans="1:7" x14ac:dyDescent="0.25">
      <c r="A158" s="397" t="s">
        <v>258</v>
      </c>
      <c r="B158" s="286" t="s">
        <v>36</v>
      </c>
      <c r="C158" s="30">
        <v>142636.35999999999</v>
      </c>
      <c r="D158" s="30">
        <v>81181.84</v>
      </c>
      <c r="E158" s="30">
        <f t="shared" si="4"/>
        <v>110818.16</v>
      </c>
      <c r="F158" s="54">
        <v>192000</v>
      </c>
      <c r="G158" s="74">
        <v>192000</v>
      </c>
    </row>
    <row r="159" spans="1:7" x14ac:dyDescent="0.25">
      <c r="A159" s="397" t="s">
        <v>39</v>
      </c>
      <c r="B159" s="286" t="s">
        <v>40</v>
      </c>
      <c r="C159" s="64">
        <v>36000</v>
      </c>
      <c r="D159" s="64">
        <v>36000</v>
      </c>
      <c r="E159" s="30">
        <f t="shared" si="4"/>
        <v>12000</v>
      </c>
      <c r="F159" s="54">
        <v>48000</v>
      </c>
      <c r="G159" s="74">
        <v>48000</v>
      </c>
    </row>
    <row r="160" spans="1:7" x14ac:dyDescent="0.25">
      <c r="A160" s="397" t="s">
        <v>41</v>
      </c>
      <c r="B160" s="286" t="s">
        <v>42</v>
      </c>
      <c r="C160" s="30">
        <v>0</v>
      </c>
      <c r="D160" s="30">
        <v>0</v>
      </c>
      <c r="E160" s="30">
        <f t="shared" si="4"/>
        <v>0</v>
      </c>
      <c r="F160" s="54"/>
      <c r="G160" s="74"/>
    </row>
    <row r="161" spans="1:7" x14ac:dyDescent="0.25">
      <c r="A161" s="270" t="s">
        <v>334</v>
      </c>
      <c r="B161" s="286" t="s">
        <v>335</v>
      </c>
      <c r="C161" s="98">
        <v>0</v>
      </c>
      <c r="D161" s="375">
        <v>30500</v>
      </c>
      <c r="E161" s="30">
        <f t="shared" si="4"/>
        <v>4500</v>
      </c>
      <c r="F161" s="52">
        <v>35000</v>
      </c>
      <c r="G161" s="52">
        <v>0</v>
      </c>
    </row>
    <row r="162" spans="1:7" x14ac:dyDescent="0.25">
      <c r="A162" s="397" t="s">
        <v>222</v>
      </c>
      <c r="B162" s="286" t="s">
        <v>44</v>
      </c>
      <c r="C162" s="30">
        <v>53358</v>
      </c>
      <c r="D162" s="30">
        <v>0</v>
      </c>
      <c r="E162" s="30">
        <f t="shared" si="4"/>
        <v>104550</v>
      </c>
      <c r="F162" s="54">
        <v>104550</v>
      </c>
      <c r="G162" s="74">
        <v>109000</v>
      </c>
    </row>
    <row r="163" spans="1:7" x14ac:dyDescent="0.25">
      <c r="A163" s="397" t="s">
        <v>45</v>
      </c>
      <c r="B163" s="286" t="s">
        <v>46</v>
      </c>
      <c r="C163" s="30">
        <v>73319</v>
      </c>
      <c r="D163" s="30">
        <v>88403</v>
      </c>
      <c r="E163" s="30">
        <f t="shared" si="4"/>
        <v>16147</v>
      </c>
      <c r="F163" s="54">
        <v>104550</v>
      </c>
      <c r="G163" s="74">
        <v>109000</v>
      </c>
    </row>
    <row r="164" spans="1:7" x14ac:dyDescent="0.25">
      <c r="A164" s="397" t="s">
        <v>47</v>
      </c>
      <c r="B164" s="286" t="s">
        <v>48</v>
      </c>
      <c r="C164" s="30">
        <v>25000</v>
      </c>
      <c r="D164" s="30">
        <v>0</v>
      </c>
      <c r="E164" s="30">
        <f t="shared" si="4"/>
        <v>40000</v>
      </c>
      <c r="F164" s="54">
        <v>40000</v>
      </c>
      <c r="G164" s="74">
        <v>40000</v>
      </c>
    </row>
    <row r="165" spans="1:7" x14ac:dyDescent="0.25">
      <c r="A165" s="397" t="s">
        <v>49</v>
      </c>
      <c r="B165" s="286" t="s">
        <v>50</v>
      </c>
      <c r="C165" s="30">
        <v>106032.24</v>
      </c>
      <c r="D165" s="30">
        <v>61259.519999999997</v>
      </c>
      <c r="E165" s="30">
        <f t="shared" si="4"/>
        <v>89340.48000000001</v>
      </c>
      <c r="F165" s="54">
        <v>150600</v>
      </c>
      <c r="G165" s="74">
        <v>157000</v>
      </c>
    </row>
    <row r="166" spans="1:7" x14ac:dyDescent="0.25">
      <c r="A166" s="397" t="s">
        <v>260</v>
      </c>
      <c r="B166" s="286" t="s">
        <v>52</v>
      </c>
      <c r="C166" s="30">
        <v>17272.04</v>
      </c>
      <c r="D166" s="30">
        <v>10209.92</v>
      </c>
      <c r="E166" s="30">
        <f t="shared" si="4"/>
        <v>14890.08</v>
      </c>
      <c r="F166" s="54">
        <v>25100</v>
      </c>
      <c r="G166" s="74">
        <v>26200</v>
      </c>
    </row>
    <row r="167" spans="1:7" x14ac:dyDescent="0.25">
      <c r="A167" s="397" t="s">
        <v>261</v>
      </c>
      <c r="B167" s="286" t="s">
        <v>54</v>
      </c>
      <c r="C167" s="30">
        <v>12152.7</v>
      </c>
      <c r="D167" s="30">
        <v>7656.36</v>
      </c>
      <c r="E167" s="30">
        <f t="shared" si="4"/>
        <v>20343.64</v>
      </c>
      <c r="F167" s="54">
        <v>28000</v>
      </c>
      <c r="G167" s="74">
        <v>23000</v>
      </c>
    </row>
    <row r="168" spans="1:7" x14ac:dyDescent="0.25">
      <c r="A168" s="270" t="s">
        <v>55</v>
      </c>
      <c r="B168" s="286"/>
      <c r="C168" s="30"/>
      <c r="D168" s="30"/>
      <c r="E168" s="30">
        <f t="shared" si="4"/>
        <v>0</v>
      </c>
      <c r="F168" s="52"/>
      <c r="G168" s="374"/>
    </row>
    <row r="169" spans="1:7" x14ac:dyDescent="0.25">
      <c r="A169" s="270" t="s">
        <v>56</v>
      </c>
      <c r="B169" s="286" t="s">
        <v>57</v>
      </c>
      <c r="C169" s="64">
        <v>7196.49</v>
      </c>
      <c r="D169" s="64">
        <v>4000.78</v>
      </c>
      <c r="E169" s="30">
        <f t="shared" si="4"/>
        <v>8549.2199999999993</v>
      </c>
      <c r="F169" s="52">
        <v>12550</v>
      </c>
      <c r="G169" s="374">
        <v>13100</v>
      </c>
    </row>
    <row r="170" spans="1:7" x14ac:dyDescent="0.25">
      <c r="A170" s="397" t="s">
        <v>58</v>
      </c>
      <c r="B170" s="286" t="s">
        <v>59</v>
      </c>
      <c r="C170" s="64">
        <v>74152.28</v>
      </c>
      <c r="D170" s="64">
        <v>38799.839999999997</v>
      </c>
      <c r="E170" s="30">
        <f t="shared" si="4"/>
        <v>211200.16</v>
      </c>
      <c r="F170" s="52">
        <v>250000</v>
      </c>
      <c r="G170" s="374">
        <v>100000</v>
      </c>
    </row>
    <row r="171" spans="1:7" x14ac:dyDescent="0.25">
      <c r="A171" s="377" t="s">
        <v>60</v>
      </c>
      <c r="B171" s="286" t="s">
        <v>61</v>
      </c>
      <c r="C171" s="64">
        <v>27000</v>
      </c>
      <c r="D171" s="64">
        <v>0</v>
      </c>
      <c r="E171" s="30">
        <f t="shared" si="4"/>
        <v>40000</v>
      </c>
      <c r="F171" s="52">
        <v>40000</v>
      </c>
      <c r="G171" s="374">
        <v>40000</v>
      </c>
    </row>
    <row r="172" spans="1:7" x14ac:dyDescent="0.25">
      <c r="A172" s="377" t="s">
        <v>179</v>
      </c>
      <c r="B172" s="286" t="s">
        <v>63</v>
      </c>
      <c r="C172" s="64">
        <v>0</v>
      </c>
      <c r="D172" s="64">
        <v>0</v>
      </c>
      <c r="E172" s="30">
        <f t="shared" si="4"/>
        <v>0</v>
      </c>
      <c r="F172" s="54">
        <v>0</v>
      </c>
      <c r="G172" s="74"/>
    </row>
    <row r="173" spans="1:7" x14ac:dyDescent="0.25">
      <c r="A173" s="377" t="s">
        <v>180</v>
      </c>
      <c r="B173" s="286" t="s">
        <v>65</v>
      </c>
      <c r="C173" s="64">
        <v>0</v>
      </c>
      <c r="D173" s="64">
        <v>0</v>
      </c>
      <c r="E173" s="30">
        <f t="shared" si="4"/>
        <v>0</v>
      </c>
      <c r="F173" s="52">
        <v>0</v>
      </c>
      <c r="G173" s="374"/>
    </row>
    <row r="174" spans="1:7" ht="12.75" customHeight="1" x14ac:dyDescent="0.25">
      <c r="A174" s="245" t="s">
        <v>66</v>
      </c>
      <c r="B174" s="286" t="s">
        <v>67</v>
      </c>
      <c r="C174" s="56">
        <v>136500</v>
      </c>
      <c r="D174" s="56">
        <v>0</v>
      </c>
      <c r="E174" s="30">
        <f t="shared" si="4"/>
        <v>0</v>
      </c>
      <c r="F174" s="408">
        <v>0</v>
      </c>
      <c r="G174" s="331"/>
    </row>
    <row r="175" spans="1:7" ht="13.5" thickBot="1" x14ac:dyDescent="0.3">
      <c r="A175" s="378" t="s">
        <v>582</v>
      </c>
      <c r="B175" s="379" t="s">
        <v>583</v>
      </c>
      <c r="C175" s="80">
        <v>54000</v>
      </c>
      <c r="D175" s="80">
        <v>0</v>
      </c>
      <c r="E175" s="30">
        <f t="shared" si="4"/>
        <v>0</v>
      </c>
      <c r="F175" s="58">
        <v>0</v>
      </c>
      <c r="G175" s="75"/>
    </row>
    <row r="176" spans="1:7" ht="13.5" thickBot="1" x14ac:dyDescent="0.3">
      <c r="A176" s="381" t="s">
        <v>68</v>
      </c>
      <c r="B176" s="282"/>
      <c r="C176" s="60">
        <f>SUM(C157:C175)</f>
        <v>1636743.17</v>
      </c>
      <c r="D176" s="60">
        <f>SUM(D157:D175)</f>
        <v>874590.37</v>
      </c>
      <c r="E176" s="60">
        <f>SUM(E157:E175)</f>
        <v>1406259.63</v>
      </c>
      <c r="F176" s="60">
        <f>SUM(F157:F175)</f>
        <v>2280850</v>
      </c>
      <c r="G176" s="60">
        <f>SUM(G157:G175)</f>
        <v>2162300</v>
      </c>
    </row>
    <row r="177" spans="1:7" x14ac:dyDescent="0.25">
      <c r="A177" s="403" t="s">
        <v>69</v>
      </c>
      <c r="B177" s="284"/>
      <c r="C177" s="316"/>
      <c r="D177" s="316"/>
      <c r="E177" s="316"/>
      <c r="F177" s="316"/>
      <c r="G177" s="316"/>
    </row>
    <row r="178" spans="1:7" x14ac:dyDescent="0.25">
      <c r="A178" s="245" t="s">
        <v>70</v>
      </c>
      <c r="B178" s="286" t="s">
        <v>71</v>
      </c>
      <c r="C178" s="99">
        <v>3640</v>
      </c>
      <c r="D178" s="99">
        <v>6290</v>
      </c>
      <c r="E178" s="30">
        <f t="shared" ref="E178:E192" si="5">F178-D178</f>
        <v>25710</v>
      </c>
      <c r="F178" s="99">
        <v>32000</v>
      </c>
      <c r="G178" s="99">
        <v>32000</v>
      </c>
    </row>
    <row r="179" spans="1:7" x14ac:dyDescent="0.25">
      <c r="A179" s="245" t="s">
        <v>72</v>
      </c>
      <c r="B179" s="286" t="s">
        <v>73</v>
      </c>
      <c r="C179" s="99">
        <v>0</v>
      </c>
      <c r="D179" s="99">
        <v>4000</v>
      </c>
      <c r="E179" s="30">
        <f t="shared" si="5"/>
        <v>16000</v>
      </c>
      <c r="F179" s="99">
        <v>20000</v>
      </c>
      <c r="G179" s="99">
        <v>20000</v>
      </c>
    </row>
    <row r="180" spans="1:7" x14ac:dyDescent="0.25">
      <c r="A180" s="245" t="s">
        <v>584</v>
      </c>
      <c r="B180" s="286" t="s">
        <v>74</v>
      </c>
      <c r="C180" s="99">
        <v>28920.5</v>
      </c>
      <c r="D180" s="99">
        <v>9775</v>
      </c>
      <c r="E180" s="30">
        <f t="shared" si="5"/>
        <v>30225</v>
      </c>
      <c r="F180" s="99">
        <v>40000</v>
      </c>
      <c r="G180" s="99">
        <v>40000</v>
      </c>
    </row>
    <row r="181" spans="1:7" x14ac:dyDescent="0.25">
      <c r="A181" s="397" t="s">
        <v>79</v>
      </c>
      <c r="B181" s="286" t="s">
        <v>80</v>
      </c>
      <c r="C181" s="99">
        <v>12774.48</v>
      </c>
      <c r="D181" s="99">
        <v>2542.5300000000002</v>
      </c>
      <c r="E181" s="30">
        <f t="shared" si="5"/>
        <v>17457.47</v>
      </c>
      <c r="F181" s="99">
        <v>20000</v>
      </c>
      <c r="G181" s="99">
        <v>20000</v>
      </c>
    </row>
    <row r="182" spans="1:7" x14ac:dyDescent="0.25">
      <c r="A182" s="397" t="s">
        <v>81</v>
      </c>
      <c r="B182" s="286" t="s">
        <v>82</v>
      </c>
      <c r="C182" s="99">
        <v>38257.5</v>
      </c>
      <c r="D182" s="99">
        <v>9811</v>
      </c>
      <c r="E182" s="30">
        <f t="shared" si="5"/>
        <v>30189</v>
      </c>
      <c r="F182" s="99">
        <v>40000</v>
      </c>
      <c r="G182" s="99">
        <v>40000</v>
      </c>
    </row>
    <row r="183" spans="1:7" x14ac:dyDescent="0.25">
      <c r="A183" s="397" t="s">
        <v>83</v>
      </c>
      <c r="B183" s="286" t="s">
        <v>84</v>
      </c>
      <c r="C183" s="99">
        <v>17447.900000000001</v>
      </c>
      <c r="D183" s="99">
        <v>2568.75</v>
      </c>
      <c r="E183" s="30">
        <f t="shared" si="5"/>
        <v>97431.25</v>
      </c>
      <c r="F183" s="99">
        <v>100000</v>
      </c>
      <c r="G183" s="99">
        <v>100000</v>
      </c>
    </row>
    <row r="184" spans="1:7" x14ac:dyDescent="0.25">
      <c r="A184" s="397" t="s">
        <v>85</v>
      </c>
      <c r="B184" s="286" t="s">
        <v>86</v>
      </c>
      <c r="C184" s="99">
        <v>184992.24</v>
      </c>
      <c r="D184" s="99">
        <v>61013.93</v>
      </c>
      <c r="E184" s="30">
        <f t="shared" si="5"/>
        <v>188986.07</v>
      </c>
      <c r="F184" s="99">
        <v>250000</v>
      </c>
      <c r="G184" s="99">
        <v>238700</v>
      </c>
    </row>
    <row r="185" spans="1:7" x14ac:dyDescent="0.25">
      <c r="A185" s="397" t="s">
        <v>272</v>
      </c>
      <c r="B185" s="315" t="s">
        <v>273</v>
      </c>
      <c r="C185" s="41">
        <v>0</v>
      </c>
      <c r="D185" s="41">
        <v>0</v>
      </c>
      <c r="E185" s="30">
        <f t="shared" si="5"/>
        <v>0</v>
      </c>
      <c r="F185" s="41"/>
      <c r="G185" s="41"/>
    </row>
    <row r="186" spans="1:7" x14ac:dyDescent="0.25">
      <c r="A186" s="397" t="s">
        <v>274</v>
      </c>
      <c r="B186" s="315"/>
      <c r="C186" s="41"/>
      <c r="D186" s="41"/>
      <c r="E186" s="30">
        <f t="shared" si="5"/>
        <v>0</v>
      </c>
      <c r="F186" s="41"/>
      <c r="G186" s="41"/>
    </row>
    <row r="187" spans="1:7" x14ac:dyDescent="0.25">
      <c r="A187" s="397" t="s">
        <v>275</v>
      </c>
      <c r="B187" s="315" t="s">
        <v>184</v>
      </c>
      <c r="C187" s="99">
        <v>199192</v>
      </c>
      <c r="D187" s="99">
        <v>0</v>
      </c>
      <c r="E187" s="30">
        <f t="shared" si="5"/>
        <v>400000</v>
      </c>
      <c r="F187" s="99">
        <v>400000</v>
      </c>
      <c r="G187" s="99">
        <v>300000</v>
      </c>
    </row>
    <row r="188" spans="1:7" x14ac:dyDescent="0.25">
      <c r="A188" s="270" t="s">
        <v>109</v>
      </c>
      <c r="B188" s="286" t="s">
        <v>110</v>
      </c>
      <c r="C188" s="41">
        <v>0</v>
      </c>
      <c r="D188" s="41">
        <v>0</v>
      </c>
      <c r="E188" s="30">
        <f t="shared" si="5"/>
        <v>0</v>
      </c>
      <c r="F188" s="41"/>
      <c r="G188" s="41"/>
    </row>
    <row r="189" spans="1:7" x14ac:dyDescent="0.25">
      <c r="A189" s="270" t="s">
        <v>111</v>
      </c>
      <c r="B189" s="286"/>
      <c r="C189" s="41"/>
      <c r="D189" s="41"/>
      <c r="E189" s="30">
        <f t="shared" si="5"/>
        <v>0</v>
      </c>
      <c r="F189" s="41"/>
      <c r="G189" s="41"/>
    </row>
    <row r="190" spans="1:7" x14ac:dyDescent="0.25">
      <c r="A190" s="270" t="s">
        <v>276</v>
      </c>
      <c r="B190" s="286" t="s">
        <v>113</v>
      </c>
      <c r="C190" s="41">
        <v>7924</v>
      </c>
      <c r="D190" s="41">
        <v>0</v>
      </c>
      <c r="E190" s="30">
        <f t="shared" si="5"/>
        <v>20000</v>
      </c>
      <c r="F190" s="41">
        <v>20000</v>
      </c>
      <c r="G190" s="41">
        <v>20000</v>
      </c>
    </row>
    <row r="191" spans="1:7" ht="12" customHeight="1" x14ac:dyDescent="0.25">
      <c r="A191" s="270" t="s">
        <v>118</v>
      </c>
      <c r="B191" s="286" t="s">
        <v>119</v>
      </c>
      <c r="C191" s="64">
        <v>5625</v>
      </c>
      <c r="D191" s="64">
        <v>0</v>
      </c>
      <c r="E191" s="30">
        <f t="shared" si="5"/>
        <v>15000</v>
      </c>
      <c r="F191" s="64">
        <v>15000</v>
      </c>
      <c r="G191" s="64">
        <v>15000</v>
      </c>
    </row>
    <row r="192" spans="1:7" ht="12" customHeight="1" thickBot="1" x14ac:dyDescent="0.3">
      <c r="A192" s="397" t="s">
        <v>192</v>
      </c>
      <c r="B192" s="315" t="s">
        <v>142</v>
      </c>
      <c r="C192" s="34">
        <v>16387</v>
      </c>
      <c r="D192" s="34">
        <v>2010</v>
      </c>
      <c r="E192" s="30">
        <f t="shared" si="5"/>
        <v>27990</v>
      </c>
      <c r="F192" s="34">
        <v>30000</v>
      </c>
      <c r="G192" s="34">
        <v>30000</v>
      </c>
    </row>
    <row r="193" spans="1:7" ht="12" customHeight="1" thickBot="1" x14ac:dyDescent="0.3">
      <c r="A193" s="409" t="s">
        <v>193</v>
      </c>
      <c r="B193" s="410"/>
      <c r="C193" s="411">
        <f>SUM(C178:C192)</f>
        <v>515160.62</v>
      </c>
      <c r="D193" s="412">
        <f>SUM(D178:D192)</f>
        <v>98011.209999999992</v>
      </c>
      <c r="E193" s="413">
        <f>SUM(E178:E192)</f>
        <v>868988.79</v>
      </c>
      <c r="F193" s="412">
        <f>SUM(F178:F192)</f>
        <v>967000</v>
      </c>
      <c r="G193" s="414">
        <f>SUM(G178:G192)</f>
        <v>855700</v>
      </c>
    </row>
    <row r="194" spans="1:7" ht="12" customHeight="1" x14ac:dyDescent="0.25">
      <c r="A194" s="415" t="s">
        <v>277</v>
      </c>
      <c r="B194" s="416"/>
      <c r="C194" s="417"/>
      <c r="D194" s="417"/>
      <c r="E194" s="417"/>
      <c r="F194" s="417"/>
      <c r="G194" s="417"/>
    </row>
    <row r="195" spans="1:7" ht="12" customHeight="1" x14ac:dyDescent="0.25">
      <c r="A195" s="418" t="s">
        <v>278</v>
      </c>
      <c r="B195" s="419"/>
      <c r="C195" s="420">
        <v>184174.2</v>
      </c>
      <c r="D195" s="420">
        <v>533241.67000000004</v>
      </c>
      <c r="E195" s="30">
        <f>F195-D195</f>
        <v>1038329.0199999999</v>
      </c>
      <c r="F195" s="420">
        <v>1571570.69</v>
      </c>
      <c r="G195" s="420">
        <v>620000</v>
      </c>
    </row>
    <row r="196" spans="1:7" ht="13.5" thickBot="1" x14ac:dyDescent="0.3">
      <c r="A196" s="421" t="s">
        <v>279</v>
      </c>
      <c r="B196" s="422"/>
      <c r="C196" s="423">
        <v>146844.35999999999</v>
      </c>
      <c r="D196" s="423">
        <v>5332.42</v>
      </c>
      <c r="E196" s="30">
        <f>F196-D196</f>
        <v>123096.89</v>
      </c>
      <c r="F196" s="423">
        <v>128429.31</v>
      </c>
      <c r="G196" s="423"/>
    </row>
    <row r="197" spans="1:7" ht="13.5" thickBot="1" x14ac:dyDescent="0.3">
      <c r="A197" s="424" t="s">
        <v>280</v>
      </c>
      <c r="B197" s="425"/>
      <c r="C197" s="426">
        <f>SUM(C195:C196)</f>
        <v>331018.56</v>
      </c>
      <c r="D197" s="426">
        <f>SUM(D195:D196)</f>
        <v>538574.09000000008</v>
      </c>
      <c r="E197" s="426">
        <f>SUM(E195:E196)</f>
        <v>1161425.9099999999</v>
      </c>
      <c r="F197" s="426">
        <f>SUM(F195:F196)</f>
        <v>1700000</v>
      </c>
      <c r="G197" s="426">
        <f>SUM(G195:G196)</f>
        <v>620000</v>
      </c>
    </row>
    <row r="198" spans="1:7" x14ac:dyDescent="0.25">
      <c r="A198" s="403" t="s">
        <v>281</v>
      </c>
      <c r="B198" s="386"/>
      <c r="C198" s="316"/>
      <c r="D198" s="316"/>
      <c r="E198" s="316"/>
      <c r="F198" s="316"/>
      <c r="G198" s="316"/>
    </row>
    <row r="199" spans="1:7" x14ac:dyDescent="0.25">
      <c r="A199" s="397" t="s">
        <v>265</v>
      </c>
      <c r="B199" s="284" t="s">
        <v>148</v>
      </c>
      <c r="C199" s="87">
        <v>0</v>
      </c>
      <c r="D199" s="316"/>
      <c r="E199" s="30">
        <f t="shared" ref="E199:E205" si="6">F199-D199</f>
        <v>0</v>
      </c>
      <c r="F199" s="87">
        <v>0</v>
      </c>
      <c r="G199" s="87"/>
    </row>
    <row r="200" spans="1:7" x14ac:dyDescent="0.25">
      <c r="A200" s="397" t="s">
        <v>616</v>
      </c>
      <c r="B200" s="286" t="s">
        <v>617</v>
      </c>
      <c r="C200" s="64">
        <v>11474034.6</v>
      </c>
      <c r="D200" s="64">
        <v>0</v>
      </c>
      <c r="E200" s="30">
        <f t="shared" si="6"/>
        <v>0</v>
      </c>
      <c r="F200" s="64">
        <v>0</v>
      </c>
      <c r="G200" s="64"/>
    </row>
    <row r="201" spans="1:7" x14ac:dyDescent="0.25">
      <c r="A201" s="397" t="s">
        <v>282</v>
      </c>
      <c r="B201" s="286" t="s">
        <v>150</v>
      </c>
      <c r="C201" s="64">
        <v>0</v>
      </c>
      <c r="D201" s="64">
        <v>0</v>
      </c>
      <c r="E201" s="30">
        <f t="shared" si="6"/>
        <v>200000</v>
      </c>
      <c r="F201" s="64">
        <v>200000</v>
      </c>
      <c r="G201" s="64">
        <v>150000</v>
      </c>
    </row>
    <row r="202" spans="1:7" x14ac:dyDescent="0.25">
      <c r="A202" s="270" t="s">
        <v>153</v>
      </c>
      <c r="B202" s="286"/>
      <c r="C202" s="64"/>
      <c r="D202" s="64"/>
      <c r="E202" s="30">
        <f t="shared" si="6"/>
        <v>0</v>
      </c>
      <c r="F202" s="64"/>
      <c r="G202" s="64"/>
    </row>
    <row r="203" spans="1:7" ht="12" customHeight="1" x14ac:dyDescent="0.25">
      <c r="A203" s="270" t="s">
        <v>283</v>
      </c>
      <c r="B203" s="286" t="s">
        <v>155</v>
      </c>
      <c r="C203" s="375">
        <v>0</v>
      </c>
      <c r="D203" s="375">
        <v>0</v>
      </c>
      <c r="E203" s="30">
        <f t="shared" si="6"/>
        <v>0</v>
      </c>
      <c r="F203" s="64"/>
      <c r="G203" s="64">
        <v>12000</v>
      </c>
    </row>
    <row r="204" spans="1:7" x14ac:dyDescent="0.25">
      <c r="A204" s="397" t="s">
        <v>284</v>
      </c>
      <c r="B204" s="286" t="s">
        <v>159</v>
      </c>
      <c r="C204" s="375"/>
      <c r="D204" s="375">
        <v>0</v>
      </c>
      <c r="E204" s="30">
        <f t="shared" si="6"/>
        <v>15000</v>
      </c>
      <c r="F204" s="64">
        <v>15000</v>
      </c>
      <c r="G204" s="64"/>
    </row>
    <row r="205" spans="1:7" ht="13.5" thickBot="1" x14ac:dyDescent="0.3">
      <c r="A205" s="397" t="s">
        <v>285</v>
      </c>
      <c r="B205" s="427" t="s">
        <v>161</v>
      </c>
      <c r="C205" s="428">
        <v>24900</v>
      </c>
      <c r="D205" s="428">
        <v>0</v>
      </c>
      <c r="E205" s="30">
        <f t="shared" si="6"/>
        <v>150000</v>
      </c>
      <c r="F205" s="56">
        <v>150000</v>
      </c>
      <c r="G205" s="56"/>
    </row>
    <row r="206" spans="1:7" ht="13.5" thickBot="1" x14ac:dyDescent="0.3">
      <c r="A206" s="381" t="s">
        <v>267</v>
      </c>
      <c r="B206" s="398"/>
      <c r="C206" s="429">
        <f>SUM(C199:C205)</f>
        <v>11498934.6</v>
      </c>
      <c r="D206" s="429">
        <f>SUM(D199:D205)</f>
        <v>0</v>
      </c>
      <c r="E206" s="429">
        <f>SUM(E199:E205)</f>
        <v>365000</v>
      </c>
      <c r="F206" s="429">
        <f>SUM(F199:F205)</f>
        <v>365000</v>
      </c>
      <c r="G206" s="429">
        <f>SUM(G199:G205)</f>
        <v>162000</v>
      </c>
    </row>
    <row r="207" spans="1:7" ht="13.5" thickBot="1" x14ac:dyDescent="0.3">
      <c r="A207" s="388" t="s">
        <v>165</v>
      </c>
      <c r="B207" s="399"/>
      <c r="C207" s="65">
        <f>C206+C197+C193+C176</f>
        <v>13981856.949999999</v>
      </c>
      <c r="D207" s="65">
        <f>D206+D197+D193+D176</f>
        <v>1511175.67</v>
      </c>
      <c r="E207" s="67">
        <f>E206+E197+E193+E176</f>
        <v>3801674.33</v>
      </c>
      <c r="F207" s="65">
        <f>F206+F197+F193+F176</f>
        <v>5312850</v>
      </c>
      <c r="G207" s="66">
        <f>G176+G193+G197+G206</f>
        <v>3800000</v>
      </c>
    </row>
    <row r="208" spans="1:7" ht="15" x14ac:dyDescent="0.25">
      <c r="A208" s="325"/>
      <c r="B208" s="91"/>
      <c r="C208" s="91"/>
      <c r="D208" s="91"/>
      <c r="E208" s="91"/>
      <c r="F208" s="91"/>
      <c r="G208" s="430"/>
    </row>
    <row r="209" spans="1:7" x14ac:dyDescent="0.25">
      <c r="A209" s="301" t="s">
        <v>286</v>
      </c>
      <c r="B209" s="301" t="s">
        <v>167</v>
      </c>
      <c r="C209" s="301"/>
      <c r="D209" s="262"/>
      <c r="E209" s="661" t="s">
        <v>1</v>
      </c>
      <c r="F209" s="661"/>
      <c r="G209" s="259"/>
    </row>
    <row r="210" spans="1:7" ht="12.95" customHeight="1" x14ac:dyDescent="0.25">
      <c r="A210" s="301"/>
      <c r="B210" s="262"/>
      <c r="C210" s="262"/>
      <c r="D210" s="262"/>
      <c r="E210" s="262"/>
      <c r="F210" s="262"/>
      <c r="G210" s="262"/>
    </row>
    <row r="211" spans="1:7" x14ac:dyDescent="0.25">
      <c r="A211" s="265"/>
      <c r="B211" s="264"/>
      <c r="C211" s="264"/>
      <c r="D211" s="264"/>
      <c r="E211" s="264"/>
      <c r="F211" s="265"/>
      <c r="G211" s="259"/>
    </row>
    <row r="212" spans="1:7" x14ac:dyDescent="0.25">
      <c r="A212" s="347" t="s">
        <v>287</v>
      </c>
      <c r="B212" s="662" t="s">
        <v>169</v>
      </c>
      <c r="C212" s="662"/>
      <c r="D212" s="662"/>
      <c r="E212" s="264"/>
      <c r="F212" s="663" t="s">
        <v>168</v>
      </c>
      <c r="G212" s="663"/>
    </row>
    <row r="213" spans="1:7" x14ac:dyDescent="0.25">
      <c r="A213" s="302" t="s">
        <v>288</v>
      </c>
      <c r="B213" s="680" t="s">
        <v>171</v>
      </c>
      <c r="C213" s="680"/>
      <c r="D213" s="680"/>
      <c r="E213" s="262"/>
      <c r="F213" s="679" t="s">
        <v>170</v>
      </c>
      <c r="G213" s="679"/>
    </row>
    <row r="214" spans="1:7" x14ac:dyDescent="0.25">
      <c r="A214" s="259"/>
      <c r="B214" s="346"/>
      <c r="C214" s="346"/>
      <c r="D214" s="346"/>
      <c r="E214" s="310"/>
      <c r="F214" s="357"/>
      <c r="G214" s="108"/>
    </row>
    <row r="215" spans="1:7" x14ac:dyDescent="0.25">
      <c r="A215" s="262"/>
      <c r="B215" s="364"/>
      <c r="C215" s="364"/>
      <c r="D215" s="364"/>
      <c r="E215" s="364"/>
      <c r="F215" s="364"/>
      <c r="G215" s="364"/>
    </row>
    <row r="216" spans="1:7" x14ac:dyDescent="0.25">
      <c r="A216" s="262"/>
      <c r="B216" s="364"/>
      <c r="C216" s="364"/>
      <c r="D216" s="364"/>
      <c r="E216" s="364"/>
      <c r="F216" s="364"/>
      <c r="G216" s="364"/>
    </row>
    <row r="217" spans="1:7" x14ac:dyDescent="0.25">
      <c r="A217" s="262"/>
      <c r="B217" s="364"/>
      <c r="C217" s="364"/>
      <c r="D217" s="364"/>
      <c r="E217" s="364"/>
      <c r="F217" s="364"/>
      <c r="G217" s="364"/>
    </row>
    <row r="218" spans="1:7" x14ac:dyDescent="0.25">
      <c r="A218" s="262"/>
      <c r="B218" s="364"/>
      <c r="C218" s="364"/>
      <c r="D218" s="364"/>
      <c r="E218" s="364"/>
      <c r="F218" s="364"/>
      <c r="G218" s="364"/>
    </row>
    <row r="219" spans="1:7" x14ac:dyDescent="0.25">
      <c r="A219" s="262"/>
      <c r="B219" s="364"/>
      <c r="C219" s="364"/>
      <c r="D219" s="364"/>
      <c r="E219" s="364"/>
      <c r="F219" s="364"/>
      <c r="G219" s="364"/>
    </row>
    <row r="220" spans="1:7" x14ac:dyDescent="0.25">
      <c r="A220" s="262"/>
      <c r="B220" s="364"/>
      <c r="C220" s="364"/>
      <c r="D220" s="364"/>
      <c r="E220" s="364"/>
      <c r="F220" s="364"/>
      <c r="G220" s="364"/>
    </row>
    <row r="221" spans="1:7" x14ac:dyDescent="0.25">
      <c r="A221" s="262"/>
      <c r="B221" s="364"/>
      <c r="C221" s="364"/>
      <c r="D221" s="364"/>
      <c r="E221" s="364"/>
      <c r="F221" s="364"/>
      <c r="G221" s="364"/>
    </row>
    <row r="222" spans="1:7" x14ac:dyDescent="0.25">
      <c r="A222" s="262"/>
      <c r="B222" s="364"/>
      <c r="C222" s="364"/>
      <c r="D222" s="364"/>
      <c r="E222" s="364"/>
      <c r="F222" s="364"/>
      <c r="G222" s="364"/>
    </row>
    <row r="223" spans="1:7" x14ac:dyDescent="0.25">
      <c r="A223" s="262"/>
      <c r="B223" s="364"/>
      <c r="C223" s="364"/>
      <c r="D223" s="364"/>
      <c r="E223" s="364"/>
      <c r="F223" s="364"/>
      <c r="G223" s="364"/>
    </row>
    <row r="224" spans="1:7" x14ac:dyDescent="0.25">
      <c r="A224" s="262"/>
      <c r="B224" s="364"/>
      <c r="C224" s="364"/>
      <c r="D224" s="364"/>
      <c r="E224" s="364"/>
      <c r="F224" s="364"/>
      <c r="G224" s="364"/>
    </row>
    <row r="225" spans="1:7" x14ac:dyDescent="0.25">
      <c r="A225" s="262"/>
      <c r="B225" s="364"/>
      <c r="C225" s="364"/>
      <c r="D225" s="364"/>
      <c r="E225" s="364"/>
      <c r="F225" s="364"/>
      <c r="G225" s="364"/>
    </row>
    <row r="226" spans="1:7" x14ac:dyDescent="0.25">
      <c r="A226" s="262"/>
      <c r="B226" s="364"/>
      <c r="C226" s="364"/>
      <c r="D226" s="364"/>
      <c r="E226" s="364"/>
      <c r="F226" s="364"/>
      <c r="G226" s="364"/>
    </row>
    <row r="227" spans="1:7" x14ac:dyDescent="0.25">
      <c r="A227" s="262"/>
      <c r="B227" s="364"/>
      <c r="C227" s="364"/>
      <c r="D227" s="364"/>
      <c r="E227" s="364"/>
      <c r="F227" s="364"/>
      <c r="G227" s="364"/>
    </row>
    <row r="228" spans="1:7" x14ac:dyDescent="0.25">
      <c r="A228" s="262"/>
      <c r="B228" s="364"/>
      <c r="C228" s="364"/>
      <c r="D228" s="364"/>
      <c r="E228" s="364"/>
      <c r="F228" s="364"/>
      <c r="G228" s="364"/>
    </row>
    <row r="229" spans="1:7" x14ac:dyDescent="0.25">
      <c r="A229" s="262"/>
      <c r="B229" s="364"/>
      <c r="C229" s="364"/>
      <c r="D229" s="364"/>
      <c r="E229" s="364"/>
      <c r="F229" s="364"/>
      <c r="G229" s="364"/>
    </row>
    <row r="230" spans="1:7" x14ac:dyDescent="0.25">
      <c r="A230" s="262"/>
      <c r="B230" s="364"/>
      <c r="C230" s="364"/>
      <c r="D230" s="364"/>
      <c r="E230" s="364"/>
      <c r="F230" s="364"/>
      <c r="G230" s="364"/>
    </row>
    <row r="231" spans="1:7" x14ac:dyDescent="0.25">
      <c r="A231" s="262"/>
      <c r="B231" s="364"/>
      <c r="C231" s="364"/>
      <c r="D231" s="364"/>
      <c r="E231" s="364"/>
      <c r="F231" s="364"/>
      <c r="G231" s="364"/>
    </row>
    <row r="232" spans="1:7" x14ac:dyDescent="0.25">
      <c r="A232" s="262"/>
      <c r="B232" s="364"/>
      <c r="C232" s="364"/>
      <c r="D232" s="364"/>
      <c r="E232" s="364"/>
      <c r="F232" s="364"/>
      <c r="G232" s="364"/>
    </row>
    <row r="233" spans="1:7" x14ac:dyDescent="0.25">
      <c r="A233" s="262"/>
      <c r="B233" s="364"/>
      <c r="C233" s="364"/>
      <c r="D233" s="364"/>
      <c r="E233" s="364"/>
      <c r="F233" s="364"/>
      <c r="G233" s="364"/>
    </row>
    <row r="234" spans="1:7" x14ac:dyDescent="0.25">
      <c r="A234" s="262"/>
      <c r="B234" s="364"/>
      <c r="C234" s="364"/>
      <c r="D234" s="364"/>
      <c r="E234" s="364"/>
      <c r="F234" s="364"/>
      <c r="G234" s="364"/>
    </row>
    <row r="235" spans="1:7" x14ac:dyDescent="0.25">
      <c r="A235" s="262"/>
      <c r="B235" s="364"/>
      <c r="C235" s="364"/>
      <c r="D235" s="364"/>
      <c r="E235" s="364"/>
      <c r="F235" s="364"/>
      <c r="G235" s="364"/>
    </row>
    <row r="236" spans="1:7" x14ac:dyDescent="0.25">
      <c r="A236" s="262"/>
      <c r="B236" s="364"/>
      <c r="C236" s="364"/>
      <c r="D236" s="364"/>
      <c r="E236" s="364"/>
      <c r="F236" s="364"/>
      <c r="G236" s="364"/>
    </row>
    <row r="237" spans="1:7" x14ac:dyDescent="0.25">
      <c r="A237" s="262"/>
      <c r="B237" s="364"/>
      <c r="C237" s="364"/>
      <c r="D237" s="364"/>
      <c r="E237" s="364"/>
      <c r="F237" s="364"/>
      <c r="G237" s="364"/>
    </row>
    <row r="238" spans="1:7" x14ac:dyDescent="0.25">
      <c r="A238" s="262"/>
      <c r="B238" s="364"/>
      <c r="C238" s="364"/>
      <c r="D238" s="364"/>
      <c r="E238" s="364"/>
      <c r="F238" s="364"/>
      <c r="G238" s="364"/>
    </row>
    <row r="239" spans="1:7" x14ac:dyDescent="0.25">
      <c r="A239" s="262"/>
      <c r="B239" s="364"/>
      <c r="C239" s="364"/>
      <c r="D239" s="364"/>
      <c r="E239" s="364"/>
      <c r="F239" s="364"/>
      <c r="G239" s="364"/>
    </row>
    <row r="240" spans="1:7" x14ac:dyDescent="0.25">
      <c r="A240" s="262"/>
      <c r="B240" s="364"/>
      <c r="C240" s="364"/>
      <c r="D240" s="364"/>
      <c r="E240" s="364"/>
      <c r="F240" s="364"/>
      <c r="G240" s="364"/>
    </row>
    <row r="241" spans="1:7" x14ac:dyDescent="0.25">
      <c r="A241" s="262"/>
      <c r="B241" s="364"/>
      <c r="C241" s="364"/>
      <c r="D241" s="364"/>
      <c r="E241" s="364"/>
      <c r="F241" s="364"/>
      <c r="G241" s="364"/>
    </row>
    <row r="242" spans="1:7" x14ac:dyDescent="0.25">
      <c r="A242" s="262"/>
      <c r="B242" s="364"/>
      <c r="C242" s="364"/>
      <c r="D242" s="364"/>
      <c r="E242" s="364"/>
      <c r="F242" s="364"/>
      <c r="G242" s="364"/>
    </row>
    <row r="243" spans="1:7" x14ac:dyDescent="0.25">
      <c r="A243" s="262"/>
      <c r="B243" s="364"/>
      <c r="C243" s="364"/>
      <c r="D243" s="364"/>
      <c r="E243" s="364"/>
      <c r="F243" s="364"/>
      <c r="G243" s="364"/>
    </row>
    <row r="244" spans="1:7" x14ac:dyDescent="0.25">
      <c r="A244" s="262"/>
      <c r="B244" s="364"/>
      <c r="C244" s="364"/>
      <c r="D244" s="364"/>
      <c r="E244" s="364"/>
      <c r="F244" s="364"/>
      <c r="G244" s="364"/>
    </row>
    <row r="245" spans="1:7" x14ac:dyDescent="0.25">
      <c r="A245" s="262"/>
      <c r="B245" s="364"/>
      <c r="C245" s="364"/>
      <c r="D245" s="364"/>
      <c r="E245" s="364"/>
      <c r="F245" s="364"/>
      <c r="G245" s="364"/>
    </row>
    <row r="246" spans="1:7" x14ac:dyDescent="0.25">
      <c r="A246" s="262"/>
      <c r="B246" s="364"/>
      <c r="C246" s="364"/>
      <c r="D246" s="364"/>
      <c r="E246" s="364"/>
      <c r="F246" s="364"/>
      <c r="G246" s="364"/>
    </row>
    <row r="247" spans="1:7" x14ac:dyDescent="0.25">
      <c r="A247" s="262"/>
      <c r="B247" s="364"/>
      <c r="C247" s="364"/>
      <c r="D247" s="364"/>
      <c r="E247" s="364"/>
      <c r="F247" s="364"/>
      <c r="G247" s="364"/>
    </row>
    <row r="248" spans="1:7" x14ac:dyDescent="0.25">
      <c r="A248" s="262"/>
      <c r="B248" s="364"/>
      <c r="C248" s="364"/>
      <c r="D248" s="364"/>
      <c r="E248" s="364"/>
      <c r="F248" s="364"/>
      <c r="G248" s="364"/>
    </row>
    <row r="249" spans="1:7" x14ac:dyDescent="0.25">
      <c r="A249" s="262"/>
      <c r="B249" s="364"/>
      <c r="C249" s="364"/>
      <c r="D249" s="364"/>
      <c r="E249" s="364"/>
      <c r="F249" s="364"/>
      <c r="G249" s="364"/>
    </row>
    <row r="250" spans="1:7" x14ac:dyDescent="0.25">
      <c r="A250" s="262"/>
      <c r="B250" s="364"/>
      <c r="C250" s="364"/>
      <c r="D250" s="364"/>
      <c r="E250" s="364"/>
      <c r="F250" s="364"/>
      <c r="G250" s="364"/>
    </row>
    <row r="251" spans="1:7" x14ac:dyDescent="0.25">
      <c r="A251" s="262"/>
      <c r="B251" s="364"/>
      <c r="C251" s="364"/>
      <c r="D251" s="364"/>
      <c r="E251" s="364"/>
      <c r="F251" s="364"/>
      <c r="G251" s="364"/>
    </row>
    <row r="252" spans="1:7" x14ac:dyDescent="0.25">
      <c r="A252" s="262"/>
      <c r="B252" s="364"/>
      <c r="C252" s="364"/>
      <c r="D252" s="364"/>
      <c r="E252" s="364"/>
      <c r="F252" s="364"/>
      <c r="G252" s="364"/>
    </row>
    <row r="253" spans="1:7" x14ac:dyDescent="0.25">
      <c r="A253" s="262"/>
      <c r="B253" s="364"/>
      <c r="C253" s="364"/>
      <c r="D253" s="364"/>
      <c r="E253" s="364"/>
      <c r="F253" s="364"/>
      <c r="G253" s="364"/>
    </row>
    <row r="254" spans="1:7" x14ac:dyDescent="0.25">
      <c r="A254" s="262"/>
      <c r="B254" s="364"/>
      <c r="C254" s="364"/>
      <c r="D254" s="364"/>
      <c r="E254" s="364"/>
      <c r="F254" s="364"/>
      <c r="G254" s="364"/>
    </row>
    <row r="255" spans="1:7" x14ac:dyDescent="0.25">
      <c r="A255" s="262"/>
      <c r="B255" s="364"/>
      <c r="C255" s="364"/>
      <c r="D255" s="364"/>
      <c r="E255" s="364"/>
      <c r="F255" s="364"/>
      <c r="G255" s="364"/>
    </row>
    <row r="256" spans="1:7" x14ac:dyDescent="0.25">
      <c r="A256" s="262"/>
      <c r="B256" s="364"/>
      <c r="C256" s="364"/>
      <c r="D256" s="364"/>
      <c r="E256" s="364"/>
      <c r="F256" s="364"/>
      <c r="G256" s="364"/>
    </row>
    <row r="257" spans="1:7" x14ac:dyDescent="0.25">
      <c r="A257" s="262"/>
      <c r="B257" s="364"/>
      <c r="C257" s="364"/>
      <c r="D257" s="364"/>
      <c r="E257" s="364"/>
      <c r="F257" s="364"/>
      <c r="G257" s="364"/>
    </row>
    <row r="258" spans="1:7" x14ac:dyDescent="0.25">
      <c r="A258" s="262"/>
      <c r="B258" s="364"/>
      <c r="C258" s="364"/>
      <c r="D258" s="364"/>
      <c r="E258" s="364"/>
      <c r="F258" s="364"/>
      <c r="G258" s="364"/>
    </row>
    <row r="259" spans="1:7" x14ac:dyDescent="0.25">
      <c r="A259" s="262"/>
      <c r="B259" s="364"/>
      <c r="C259" s="364"/>
      <c r="D259" s="364"/>
      <c r="E259" s="364"/>
      <c r="F259" s="364"/>
      <c r="G259" s="364"/>
    </row>
    <row r="260" spans="1:7" x14ac:dyDescent="0.25">
      <c r="A260" s="262"/>
      <c r="B260" s="364"/>
      <c r="C260" s="364"/>
      <c r="D260" s="364"/>
      <c r="E260" s="364"/>
      <c r="F260" s="364"/>
      <c r="G260" s="364"/>
    </row>
    <row r="261" spans="1:7" x14ac:dyDescent="0.25">
      <c r="A261" s="262"/>
      <c r="B261" s="364"/>
      <c r="C261" s="364"/>
      <c r="D261" s="364"/>
      <c r="E261" s="364"/>
      <c r="F261" s="364"/>
      <c r="G261" s="364"/>
    </row>
    <row r="262" spans="1:7" x14ac:dyDescent="0.25">
      <c r="A262" s="262"/>
      <c r="B262" s="364"/>
      <c r="C262" s="364"/>
      <c r="D262" s="364"/>
      <c r="E262" s="364"/>
      <c r="F262" s="364"/>
      <c r="G262" s="364"/>
    </row>
    <row r="263" spans="1:7" x14ac:dyDescent="0.25">
      <c r="A263" s="262"/>
      <c r="B263" s="364"/>
      <c r="C263" s="364"/>
      <c r="D263" s="364"/>
      <c r="E263" s="364"/>
      <c r="F263" s="364"/>
      <c r="G263" s="364"/>
    </row>
    <row r="264" spans="1:7" x14ac:dyDescent="0.25">
      <c r="A264" s="262"/>
      <c r="B264" s="364"/>
      <c r="C264" s="364"/>
      <c r="D264" s="364"/>
      <c r="E264" s="364"/>
      <c r="F264" s="364"/>
      <c r="G264" s="364"/>
    </row>
    <row r="265" spans="1:7" x14ac:dyDescent="0.25">
      <c r="A265" s="262"/>
      <c r="B265" s="364"/>
      <c r="C265" s="364"/>
      <c r="D265" s="364"/>
      <c r="E265" s="364"/>
      <c r="F265" s="364"/>
      <c r="G265" s="364"/>
    </row>
    <row r="266" spans="1:7" x14ac:dyDescent="0.25">
      <c r="A266" s="262"/>
      <c r="B266" s="364"/>
      <c r="C266" s="364"/>
      <c r="D266" s="364"/>
      <c r="E266" s="364"/>
      <c r="F266" s="364"/>
      <c r="G266" s="364"/>
    </row>
    <row r="267" spans="1:7" x14ac:dyDescent="0.25">
      <c r="A267" s="262"/>
      <c r="B267" s="364"/>
      <c r="C267" s="364"/>
      <c r="D267" s="364"/>
      <c r="E267" s="364"/>
      <c r="F267" s="364"/>
      <c r="G267" s="364"/>
    </row>
    <row r="268" spans="1:7" x14ac:dyDescent="0.25">
      <c r="A268" s="262"/>
      <c r="B268" s="364"/>
      <c r="C268" s="364"/>
      <c r="D268" s="364"/>
      <c r="E268" s="364"/>
      <c r="F268" s="364"/>
      <c r="G268" s="364"/>
    </row>
    <row r="269" spans="1:7" x14ac:dyDescent="0.25">
      <c r="A269" s="262"/>
      <c r="B269" s="364"/>
      <c r="C269" s="364"/>
      <c r="D269" s="364"/>
      <c r="E269" s="364"/>
      <c r="F269" s="364"/>
      <c r="G269" s="364"/>
    </row>
    <row r="270" spans="1:7" x14ac:dyDescent="0.25">
      <c r="A270" s="262"/>
      <c r="B270" s="364"/>
      <c r="C270" s="364"/>
      <c r="D270" s="364"/>
      <c r="E270" s="364"/>
      <c r="F270" s="364"/>
      <c r="G270" s="364"/>
    </row>
    <row r="271" spans="1:7" x14ac:dyDescent="0.25">
      <c r="A271" s="262"/>
      <c r="B271" s="364"/>
      <c r="C271" s="364"/>
      <c r="D271" s="364"/>
      <c r="E271" s="364"/>
      <c r="F271" s="364"/>
      <c r="G271" s="364"/>
    </row>
    <row r="272" spans="1:7" x14ac:dyDescent="0.25">
      <c r="A272" s="262"/>
      <c r="B272" s="364"/>
      <c r="C272" s="364"/>
      <c r="D272" s="364"/>
      <c r="E272" s="364"/>
      <c r="F272" s="364"/>
      <c r="G272" s="364"/>
    </row>
    <row r="273" spans="1:7" x14ac:dyDescent="0.25">
      <c r="A273" s="262"/>
      <c r="B273" s="364"/>
      <c r="C273" s="364"/>
      <c r="D273" s="364"/>
      <c r="E273" s="364"/>
      <c r="F273" s="364"/>
      <c r="G273" s="364"/>
    </row>
    <row r="274" spans="1:7" x14ac:dyDescent="0.25">
      <c r="A274" s="262"/>
      <c r="B274" s="364"/>
      <c r="C274" s="364"/>
      <c r="D274" s="364"/>
      <c r="E274" s="364"/>
      <c r="F274" s="364"/>
      <c r="G274" s="364"/>
    </row>
    <row r="275" spans="1:7" x14ac:dyDescent="0.25">
      <c r="A275" s="262"/>
      <c r="B275" s="364"/>
      <c r="C275" s="364"/>
      <c r="D275" s="364"/>
      <c r="E275" s="364"/>
      <c r="F275" s="364"/>
      <c r="G275" s="364"/>
    </row>
    <row r="276" spans="1:7" x14ac:dyDescent="0.25">
      <c r="A276" s="262"/>
      <c r="B276" s="364"/>
      <c r="C276" s="364"/>
      <c r="D276" s="364"/>
      <c r="E276" s="364"/>
      <c r="F276" s="364"/>
      <c r="G276" s="364"/>
    </row>
    <row r="277" spans="1:7" x14ac:dyDescent="0.25">
      <c r="A277" s="262"/>
      <c r="B277" s="364"/>
      <c r="C277" s="364"/>
      <c r="D277" s="364"/>
      <c r="E277" s="364"/>
      <c r="F277" s="364"/>
      <c r="G277" s="364"/>
    </row>
    <row r="278" spans="1:7" x14ac:dyDescent="0.25">
      <c r="A278" s="262"/>
      <c r="B278" s="364"/>
      <c r="C278" s="364"/>
      <c r="D278" s="364"/>
      <c r="E278" s="364"/>
      <c r="F278" s="364"/>
      <c r="G278" s="364"/>
    </row>
    <row r="279" spans="1:7" x14ac:dyDescent="0.25">
      <c r="A279" s="262"/>
      <c r="B279" s="364"/>
      <c r="C279" s="364"/>
      <c r="D279" s="364"/>
      <c r="E279" s="364"/>
      <c r="F279" s="364"/>
      <c r="G279" s="364"/>
    </row>
    <row r="280" spans="1:7" x14ac:dyDescent="0.25">
      <c r="A280" s="262"/>
      <c r="B280" s="364"/>
      <c r="C280" s="364"/>
      <c r="D280" s="364"/>
      <c r="E280" s="364"/>
      <c r="F280" s="364"/>
      <c r="G280" s="364"/>
    </row>
    <row r="281" spans="1:7" x14ac:dyDescent="0.25">
      <c r="A281" s="262"/>
      <c r="B281" s="364"/>
      <c r="C281" s="364"/>
      <c r="D281" s="364"/>
      <c r="E281" s="364"/>
      <c r="F281" s="364"/>
      <c r="G281" s="364"/>
    </row>
    <row r="282" spans="1:7" x14ac:dyDescent="0.25">
      <c r="A282" s="262"/>
      <c r="B282" s="364"/>
      <c r="C282" s="364"/>
      <c r="D282" s="364"/>
      <c r="E282" s="364"/>
      <c r="F282" s="364"/>
      <c r="G282" s="364"/>
    </row>
    <row r="283" spans="1:7" x14ac:dyDescent="0.25">
      <c r="A283" s="262"/>
      <c r="B283" s="364"/>
      <c r="C283" s="364"/>
      <c r="D283" s="364"/>
      <c r="E283" s="364"/>
      <c r="F283" s="364"/>
      <c r="G283" s="364"/>
    </row>
    <row r="284" spans="1:7" x14ac:dyDescent="0.25">
      <c r="A284" s="262"/>
      <c r="B284" s="364"/>
      <c r="C284" s="364"/>
      <c r="D284" s="364"/>
      <c r="E284" s="364"/>
      <c r="F284" s="364"/>
      <c r="G284" s="364"/>
    </row>
    <row r="285" spans="1:7" x14ac:dyDescent="0.25">
      <c r="A285" s="262"/>
      <c r="B285" s="364"/>
      <c r="C285" s="364"/>
      <c r="D285" s="364"/>
      <c r="E285" s="364"/>
      <c r="F285" s="364"/>
      <c r="G285" s="364"/>
    </row>
    <row r="286" spans="1:7" x14ac:dyDescent="0.25">
      <c r="A286" s="262"/>
      <c r="B286" s="364"/>
      <c r="C286" s="364"/>
      <c r="D286" s="364"/>
      <c r="E286" s="364"/>
      <c r="F286" s="364"/>
      <c r="G286" s="364"/>
    </row>
    <row r="287" spans="1:7" x14ac:dyDescent="0.25">
      <c r="A287" s="262"/>
      <c r="B287" s="364"/>
      <c r="C287" s="364"/>
      <c r="D287" s="364"/>
      <c r="E287" s="364"/>
      <c r="F287" s="364"/>
      <c r="G287" s="364"/>
    </row>
    <row r="288" spans="1:7" x14ac:dyDescent="0.25">
      <c r="A288" s="262"/>
      <c r="B288" s="364"/>
      <c r="C288" s="364"/>
      <c r="D288" s="364"/>
      <c r="E288" s="364"/>
      <c r="F288" s="364"/>
      <c r="G288" s="364"/>
    </row>
    <row r="289" spans="1:7" x14ac:dyDescent="0.25">
      <c r="A289" s="262"/>
      <c r="B289" s="364"/>
      <c r="C289" s="364"/>
      <c r="D289" s="364"/>
      <c r="E289" s="364"/>
      <c r="F289" s="364"/>
      <c r="G289" s="364"/>
    </row>
    <row r="290" spans="1:7" x14ac:dyDescent="0.25">
      <c r="A290" s="262"/>
      <c r="B290" s="364"/>
      <c r="C290" s="364"/>
      <c r="D290" s="364"/>
      <c r="E290" s="364"/>
      <c r="F290" s="364"/>
      <c r="G290" s="364"/>
    </row>
    <row r="291" spans="1:7" x14ac:dyDescent="0.25">
      <c r="A291" s="262"/>
      <c r="B291" s="364"/>
      <c r="C291" s="364"/>
      <c r="D291" s="364"/>
      <c r="E291" s="364"/>
      <c r="F291" s="364"/>
      <c r="G291" s="364"/>
    </row>
    <row r="292" spans="1:7" x14ac:dyDescent="0.25">
      <c r="A292" s="262"/>
      <c r="B292" s="364"/>
      <c r="C292" s="364"/>
      <c r="D292" s="364"/>
      <c r="E292" s="364"/>
      <c r="F292" s="364"/>
      <c r="G292" s="364"/>
    </row>
    <row r="293" spans="1:7" x14ac:dyDescent="0.25">
      <c r="A293" s="262"/>
      <c r="B293" s="364"/>
      <c r="C293" s="364"/>
      <c r="D293" s="364"/>
      <c r="E293" s="364"/>
      <c r="F293" s="364"/>
      <c r="G293" s="364"/>
    </row>
    <row r="294" spans="1:7" x14ac:dyDescent="0.25">
      <c r="A294" s="262"/>
      <c r="B294" s="364"/>
      <c r="C294" s="364"/>
      <c r="D294" s="364"/>
      <c r="E294" s="364"/>
      <c r="F294" s="364"/>
      <c r="G294" s="364"/>
    </row>
    <row r="295" spans="1:7" x14ac:dyDescent="0.25">
      <c r="A295" s="262"/>
      <c r="B295" s="364"/>
      <c r="C295" s="364"/>
      <c r="D295" s="364"/>
      <c r="E295" s="364"/>
      <c r="F295" s="364"/>
      <c r="G295" s="364"/>
    </row>
    <row r="296" spans="1:7" x14ac:dyDescent="0.25">
      <c r="A296" s="262"/>
      <c r="B296" s="364"/>
      <c r="C296" s="364"/>
      <c r="D296" s="364"/>
      <c r="E296" s="364"/>
      <c r="F296" s="364"/>
      <c r="G296" s="364"/>
    </row>
    <row r="297" spans="1:7" x14ac:dyDescent="0.25">
      <c r="A297" s="262"/>
      <c r="B297" s="364"/>
      <c r="C297" s="364"/>
      <c r="D297" s="364"/>
      <c r="E297" s="364"/>
      <c r="F297" s="364"/>
      <c r="G297" s="364"/>
    </row>
    <row r="298" spans="1:7" x14ac:dyDescent="0.25">
      <c r="A298" s="262"/>
      <c r="B298" s="364"/>
      <c r="C298" s="364"/>
      <c r="D298" s="364"/>
      <c r="E298" s="364"/>
      <c r="F298" s="364"/>
      <c r="G298" s="364"/>
    </row>
    <row r="299" spans="1:7" x14ac:dyDescent="0.25">
      <c r="A299" s="262"/>
      <c r="B299" s="364"/>
      <c r="C299" s="364"/>
      <c r="D299" s="364"/>
      <c r="E299" s="364"/>
      <c r="F299" s="364"/>
      <c r="G299" s="364"/>
    </row>
    <row r="300" spans="1:7" x14ac:dyDescent="0.25">
      <c r="A300" s="262"/>
      <c r="B300" s="364"/>
      <c r="C300" s="364"/>
      <c r="D300" s="364"/>
      <c r="E300" s="364"/>
      <c r="F300" s="364"/>
      <c r="G300" s="364"/>
    </row>
    <row r="301" spans="1:7" x14ac:dyDescent="0.25">
      <c r="A301" s="262"/>
      <c r="B301" s="364"/>
      <c r="C301" s="364"/>
      <c r="D301" s="364"/>
      <c r="E301" s="364"/>
      <c r="F301" s="364"/>
      <c r="G301" s="364"/>
    </row>
    <row r="302" spans="1:7" x14ac:dyDescent="0.25">
      <c r="A302" s="262"/>
      <c r="B302" s="364"/>
      <c r="C302" s="364"/>
      <c r="D302" s="364"/>
      <c r="E302" s="364"/>
      <c r="F302" s="364"/>
      <c r="G302" s="364"/>
    </row>
    <row r="303" spans="1:7" x14ac:dyDescent="0.25">
      <c r="A303" s="262"/>
      <c r="B303" s="364"/>
      <c r="C303" s="364"/>
      <c r="D303" s="364"/>
      <c r="E303" s="364"/>
      <c r="F303" s="364"/>
      <c r="G303" s="364"/>
    </row>
    <row r="304" spans="1:7" x14ac:dyDescent="0.25">
      <c r="A304" s="262"/>
      <c r="B304" s="364"/>
      <c r="C304" s="364"/>
      <c r="D304" s="364"/>
      <c r="E304" s="364"/>
      <c r="F304" s="364"/>
      <c r="G304" s="364"/>
    </row>
    <row r="305" spans="1:7" x14ac:dyDescent="0.25">
      <c r="A305" s="262"/>
      <c r="B305" s="364"/>
      <c r="C305" s="364"/>
      <c r="D305" s="364"/>
      <c r="E305" s="364"/>
      <c r="F305" s="364"/>
      <c r="G305" s="364"/>
    </row>
    <row r="306" spans="1:7" x14ac:dyDescent="0.25">
      <c r="A306" s="262"/>
      <c r="B306" s="364"/>
      <c r="C306" s="364"/>
      <c r="D306" s="364"/>
      <c r="E306" s="364"/>
      <c r="F306" s="364"/>
      <c r="G306" s="364"/>
    </row>
    <row r="307" spans="1:7" x14ac:dyDescent="0.25">
      <c r="A307" s="262"/>
      <c r="B307" s="364"/>
      <c r="C307" s="364"/>
      <c r="D307" s="364"/>
      <c r="E307" s="364"/>
      <c r="F307" s="364"/>
      <c r="G307" s="364"/>
    </row>
    <row r="308" spans="1:7" x14ac:dyDescent="0.25">
      <c r="A308" s="262"/>
      <c r="B308" s="364"/>
      <c r="C308" s="364"/>
      <c r="D308" s="364"/>
      <c r="E308" s="364"/>
      <c r="F308" s="364"/>
      <c r="G308" s="364"/>
    </row>
    <row r="309" spans="1:7" x14ac:dyDescent="0.25">
      <c r="A309" s="262"/>
      <c r="B309" s="364"/>
      <c r="C309" s="364"/>
      <c r="D309" s="364"/>
      <c r="E309" s="364"/>
      <c r="F309" s="364"/>
      <c r="G309" s="364"/>
    </row>
    <row r="310" spans="1:7" x14ac:dyDescent="0.25">
      <c r="A310" s="262"/>
      <c r="B310" s="364"/>
      <c r="C310" s="364"/>
      <c r="D310" s="364"/>
      <c r="E310" s="364"/>
      <c r="F310" s="364"/>
      <c r="G310" s="364"/>
    </row>
    <row r="311" spans="1:7" x14ac:dyDescent="0.25">
      <c r="A311" s="262"/>
      <c r="B311" s="364"/>
      <c r="C311" s="364"/>
      <c r="D311" s="364"/>
      <c r="E311" s="364"/>
      <c r="F311" s="364"/>
      <c r="G311" s="364"/>
    </row>
    <row r="312" spans="1:7" x14ac:dyDescent="0.25">
      <c r="A312" s="262"/>
      <c r="B312" s="364"/>
      <c r="C312" s="364"/>
      <c r="D312" s="364"/>
      <c r="E312" s="364"/>
      <c r="F312" s="364"/>
      <c r="G312" s="364"/>
    </row>
    <row r="313" spans="1:7" x14ac:dyDescent="0.25">
      <c r="A313" s="262"/>
      <c r="B313" s="364"/>
      <c r="C313" s="364"/>
      <c r="D313" s="364"/>
      <c r="E313" s="364"/>
      <c r="F313" s="364"/>
      <c r="G313" s="364"/>
    </row>
    <row r="314" spans="1:7" x14ac:dyDescent="0.25">
      <c r="A314" s="262"/>
      <c r="B314" s="364"/>
      <c r="C314" s="364"/>
      <c r="D314" s="364"/>
      <c r="E314" s="364"/>
      <c r="F314" s="364"/>
      <c r="G314" s="364"/>
    </row>
    <row r="315" spans="1:7" x14ac:dyDescent="0.25">
      <c r="A315" s="262"/>
      <c r="B315" s="364"/>
      <c r="C315" s="364"/>
      <c r="D315" s="364"/>
      <c r="E315" s="364"/>
      <c r="F315" s="364"/>
      <c r="G315" s="364"/>
    </row>
    <row r="316" spans="1:7" x14ac:dyDescent="0.25">
      <c r="A316" s="262"/>
      <c r="B316" s="364"/>
      <c r="C316" s="364"/>
      <c r="D316" s="364"/>
      <c r="E316" s="364"/>
      <c r="F316" s="364"/>
      <c r="G316" s="364"/>
    </row>
    <row r="317" spans="1:7" x14ac:dyDescent="0.25">
      <c r="A317" s="262"/>
      <c r="B317" s="364"/>
      <c r="C317" s="364"/>
      <c r="D317" s="364"/>
      <c r="E317" s="364"/>
      <c r="F317" s="364"/>
      <c r="G317" s="364"/>
    </row>
    <row r="318" spans="1:7" x14ac:dyDescent="0.25">
      <c r="A318" s="262"/>
      <c r="B318" s="364"/>
      <c r="C318" s="364"/>
      <c r="D318" s="364"/>
      <c r="E318" s="364"/>
      <c r="F318" s="364"/>
      <c r="G318" s="364"/>
    </row>
    <row r="319" spans="1:7" x14ac:dyDescent="0.25">
      <c r="A319" s="262"/>
      <c r="B319" s="364"/>
      <c r="C319" s="364"/>
      <c r="D319" s="364"/>
      <c r="E319" s="364"/>
      <c r="F319" s="364"/>
      <c r="G319" s="364"/>
    </row>
    <row r="320" spans="1:7" x14ac:dyDescent="0.25">
      <c r="A320" s="262"/>
      <c r="B320" s="364"/>
      <c r="C320" s="364"/>
      <c r="D320" s="364"/>
      <c r="E320" s="364"/>
      <c r="F320" s="364"/>
      <c r="G320" s="364"/>
    </row>
    <row r="321" spans="1:7" x14ac:dyDescent="0.25">
      <c r="A321" s="262"/>
      <c r="B321" s="364"/>
      <c r="C321" s="364"/>
      <c r="D321" s="364"/>
      <c r="E321" s="364"/>
      <c r="F321" s="364"/>
      <c r="G321" s="364"/>
    </row>
    <row r="42628" ht="6" customHeight="1" x14ac:dyDescent="0.25"/>
    <row r="42629" ht="12.75" customHeight="1" x14ac:dyDescent="0.25"/>
    <row r="42630" ht="12.75" customHeight="1" x14ac:dyDescent="0.25"/>
    <row r="42631" ht="12.75" customHeight="1" x14ac:dyDescent="0.25"/>
    <row r="42632" ht="12.75" customHeight="1" x14ac:dyDescent="0.25"/>
    <row r="42633" ht="2.25" customHeight="1" x14ac:dyDescent="0.25"/>
    <row r="42634" ht="12.75" customHeight="1" x14ac:dyDescent="0.25"/>
    <row r="42635" ht="12.75" customHeight="1" x14ac:dyDescent="0.25"/>
    <row r="42636" ht="12.75" customHeight="1" x14ac:dyDescent="0.25"/>
    <row r="42637" ht="12.75" customHeight="1" x14ac:dyDescent="0.25"/>
  </sheetData>
  <mergeCells count="33">
    <mergeCell ref="A151:A153"/>
    <mergeCell ref="D151:F151"/>
    <mergeCell ref="F152:F153"/>
    <mergeCell ref="E209:F209"/>
    <mergeCell ref="B212:D212"/>
    <mergeCell ref="F212:G212"/>
    <mergeCell ref="B213:D213"/>
    <mergeCell ref="F213:G213"/>
    <mergeCell ref="A75:G75"/>
    <mergeCell ref="A4:G4"/>
    <mergeCell ref="A5:G5"/>
    <mergeCell ref="A6:G6"/>
    <mergeCell ref="A7:B7"/>
    <mergeCell ref="A8:A10"/>
    <mergeCell ref="D8:F8"/>
    <mergeCell ref="F9:F10"/>
    <mergeCell ref="B60:D60"/>
    <mergeCell ref="F60:G60"/>
    <mergeCell ref="E57:F57"/>
    <mergeCell ref="B61:D61"/>
    <mergeCell ref="F61:G61"/>
    <mergeCell ref="A76:G76"/>
    <mergeCell ref="A78:C78"/>
    <mergeCell ref="A79:A81"/>
    <mergeCell ref="D79:F79"/>
    <mergeCell ref="F80:F81"/>
    <mergeCell ref="E135:F135"/>
    <mergeCell ref="B138:D138"/>
    <mergeCell ref="F138:G138"/>
    <mergeCell ref="B139:D139"/>
    <mergeCell ref="A148:G148"/>
    <mergeCell ref="F139:G139"/>
    <mergeCell ref="A147:G147"/>
  </mergeCells>
  <pageMargins left="0.51181102362204722" right="0.11811023622047245" top="0.35433070866141736" bottom="0.27559055118110237" header="0" footer="0"/>
  <pageSetup paperSize="5" orientation="portrait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5"/>
  <sheetViews>
    <sheetView tabSelected="1" topLeftCell="A295" zoomScale="120" zoomScaleNormal="120" zoomScaleSheetLayoutView="100" workbookViewId="0">
      <selection activeCell="A230" sqref="A230:G230"/>
    </sheetView>
  </sheetViews>
  <sheetFormatPr defaultRowHeight="12.75" x14ac:dyDescent="0.25"/>
  <cols>
    <col min="1" max="1" width="36.85546875" style="25" customWidth="1"/>
    <col min="2" max="2" width="8.5703125" style="48" customWidth="1"/>
    <col min="3" max="3" width="11.140625" style="48" customWidth="1"/>
    <col min="4" max="4" width="10.5703125" style="48" customWidth="1"/>
    <col min="5" max="5" width="11.28515625" style="48" customWidth="1"/>
    <col min="6" max="6" width="11" style="48" customWidth="1"/>
    <col min="7" max="7" width="11.140625" style="48" customWidth="1"/>
    <col min="8" max="256" width="9.140625" style="24"/>
    <col min="257" max="257" width="36.85546875" style="24" customWidth="1"/>
    <col min="258" max="258" width="8.5703125" style="24" customWidth="1"/>
    <col min="259" max="259" width="11.140625" style="24" customWidth="1"/>
    <col min="260" max="260" width="10.5703125" style="24" customWidth="1"/>
    <col min="261" max="261" width="11.28515625" style="24" customWidth="1"/>
    <col min="262" max="262" width="11" style="24" customWidth="1"/>
    <col min="263" max="263" width="11.140625" style="24" customWidth="1"/>
    <col min="264" max="512" width="9.140625" style="24"/>
    <col min="513" max="513" width="36.85546875" style="24" customWidth="1"/>
    <col min="514" max="514" width="8.5703125" style="24" customWidth="1"/>
    <col min="515" max="515" width="11.140625" style="24" customWidth="1"/>
    <col min="516" max="516" width="10.5703125" style="24" customWidth="1"/>
    <col min="517" max="517" width="11.28515625" style="24" customWidth="1"/>
    <col min="518" max="518" width="11" style="24" customWidth="1"/>
    <col min="519" max="519" width="11.140625" style="24" customWidth="1"/>
    <col min="520" max="768" width="9.140625" style="24"/>
    <col min="769" max="769" width="36.85546875" style="24" customWidth="1"/>
    <col min="770" max="770" width="8.5703125" style="24" customWidth="1"/>
    <col min="771" max="771" width="11.140625" style="24" customWidth="1"/>
    <col min="772" max="772" width="10.5703125" style="24" customWidth="1"/>
    <col min="773" max="773" width="11.28515625" style="24" customWidth="1"/>
    <col min="774" max="774" width="11" style="24" customWidth="1"/>
    <col min="775" max="775" width="11.140625" style="24" customWidth="1"/>
    <col min="776" max="1024" width="9.140625" style="24"/>
    <col min="1025" max="1025" width="36.85546875" style="24" customWidth="1"/>
    <col min="1026" max="1026" width="8.5703125" style="24" customWidth="1"/>
    <col min="1027" max="1027" width="11.140625" style="24" customWidth="1"/>
    <col min="1028" max="1028" width="10.5703125" style="24" customWidth="1"/>
    <col min="1029" max="1029" width="11.28515625" style="24" customWidth="1"/>
    <col min="1030" max="1030" width="11" style="24" customWidth="1"/>
    <col min="1031" max="1031" width="11.140625" style="24" customWidth="1"/>
    <col min="1032" max="1280" width="9.140625" style="24"/>
    <col min="1281" max="1281" width="36.85546875" style="24" customWidth="1"/>
    <col min="1282" max="1282" width="8.5703125" style="24" customWidth="1"/>
    <col min="1283" max="1283" width="11.140625" style="24" customWidth="1"/>
    <col min="1284" max="1284" width="10.5703125" style="24" customWidth="1"/>
    <col min="1285" max="1285" width="11.28515625" style="24" customWidth="1"/>
    <col min="1286" max="1286" width="11" style="24" customWidth="1"/>
    <col min="1287" max="1287" width="11.140625" style="24" customWidth="1"/>
    <col min="1288" max="1536" width="9.140625" style="24"/>
    <col min="1537" max="1537" width="36.85546875" style="24" customWidth="1"/>
    <col min="1538" max="1538" width="8.5703125" style="24" customWidth="1"/>
    <col min="1539" max="1539" width="11.140625" style="24" customWidth="1"/>
    <col min="1540" max="1540" width="10.5703125" style="24" customWidth="1"/>
    <col min="1541" max="1541" width="11.28515625" style="24" customWidth="1"/>
    <col min="1542" max="1542" width="11" style="24" customWidth="1"/>
    <col min="1543" max="1543" width="11.140625" style="24" customWidth="1"/>
    <col min="1544" max="1792" width="9.140625" style="24"/>
    <col min="1793" max="1793" width="36.85546875" style="24" customWidth="1"/>
    <col min="1794" max="1794" width="8.5703125" style="24" customWidth="1"/>
    <col min="1795" max="1795" width="11.140625" style="24" customWidth="1"/>
    <col min="1796" max="1796" width="10.5703125" style="24" customWidth="1"/>
    <col min="1797" max="1797" width="11.28515625" style="24" customWidth="1"/>
    <col min="1798" max="1798" width="11" style="24" customWidth="1"/>
    <col min="1799" max="1799" width="11.140625" style="24" customWidth="1"/>
    <col min="1800" max="2048" width="9.140625" style="24"/>
    <col min="2049" max="2049" width="36.85546875" style="24" customWidth="1"/>
    <col min="2050" max="2050" width="8.5703125" style="24" customWidth="1"/>
    <col min="2051" max="2051" width="11.140625" style="24" customWidth="1"/>
    <col min="2052" max="2052" width="10.5703125" style="24" customWidth="1"/>
    <col min="2053" max="2053" width="11.28515625" style="24" customWidth="1"/>
    <col min="2054" max="2054" width="11" style="24" customWidth="1"/>
    <col min="2055" max="2055" width="11.140625" style="24" customWidth="1"/>
    <col min="2056" max="2304" width="9.140625" style="24"/>
    <col min="2305" max="2305" width="36.85546875" style="24" customWidth="1"/>
    <col min="2306" max="2306" width="8.5703125" style="24" customWidth="1"/>
    <col min="2307" max="2307" width="11.140625" style="24" customWidth="1"/>
    <col min="2308" max="2308" width="10.5703125" style="24" customWidth="1"/>
    <col min="2309" max="2309" width="11.28515625" style="24" customWidth="1"/>
    <col min="2310" max="2310" width="11" style="24" customWidth="1"/>
    <col min="2311" max="2311" width="11.140625" style="24" customWidth="1"/>
    <col min="2312" max="2560" width="9.140625" style="24"/>
    <col min="2561" max="2561" width="36.85546875" style="24" customWidth="1"/>
    <col min="2562" max="2562" width="8.5703125" style="24" customWidth="1"/>
    <col min="2563" max="2563" width="11.140625" style="24" customWidth="1"/>
    <col min="2564" max="2564" width="10.5703125" style="24" customWidth="1"/>
    <col min="2565" max="2565" width="11.28515625" style="24" customWidth="1"/>
    <col min="2566" max="2566" width="11" style="24" customWidth="1"/>
    <col min="2567" max="2567" width="11.140625" style="24" customWidth="1"/>
    <col min="2568" max="2816" width="9.140625" style="24"/>
    <col min="2817" max="2817" width="36.85546875" style="24" customWidth="1"/>
    <col min="2818" max="2818" width="8.5703125" style="24" customWidth="1"/>
    <col min="2819" max="2819" width="11.140625" style="24" customWidth="1"/>
    <col min="2820" max="2820" width="10.5703125" style="24" customWidth="1"/>
    <col min="2821" max="2821" width="11.28515625" style="24" customWidth="1"/>
    <col min="2822" max="2822" width="11" style="24" customWidth="1"/>
    <col min="2823" max="2823" width="11.140625" style="24" customWidth="1"/>
    <col min="2824" max="3072" width="9.140625" style="24"/>
    <col min="3073" max="3073" width="36.85546875" style="24" customWidth="1"/>
    <col min="3074" max="3074" width="8.5703125" style="24" customWidth="1"/>
    <col min="3075" max="3075" width="11.140625" style="24" customWidth="1"/>
    <col min="3076" max="3076" width="10.5703125" style="24" customWidth="1"/>
    <col min="3077" max="3077" width="11.28515625" style="24" customWidth="1"/>
    <col min="3078" max="3078" width="11" style="24" customWidth="1"/>
    <col min="3079" max="3079" width="11.140625" style="24" customWidth="1"/>
    <col min="3080" max="3328" width="9.140625" style="24"/>
    <col min="3329" max="3329" width="36.85546875" style="24" customWidth="1"/>
    <col min="3330" max="3330" width="8.5703125" style="24" customWidth="1"/>
    <col min="3331" max="3331" width="11.140625" style="24" customWidth="1"/>
    <col min="3332" max="3332" width="10.5703125" style="24" customWidth="1"/>
    <col min="3333" max="3333" width="11.28515625" style="24" customWidth="1"/>
    <col min="3334" max="3334" width="11" style="24" customWidth="1"/>
    <col min="3335" max="3335" width="11.140625" style="24" customWidth="1"/>
    <col min="3336" max="3584" width="9.140625" style="24"/>
    <col min="3585" max="3585" width="36.85546875" style="24" customWidth="1"/>
    <col min="3586" max="3586" width="8.5703125" style="24" customWidth="1"/>
    <col min="3587" max="3587" width="11.140625" style="24" customWidth="1"/>
    <col min="3588" max="3588" width="10.5703125" style="24" customWidth="1"/>
    <col min="3589" max="3589" width="11.28515625" style="24" customWidth="1"/>
    <col min="3590" max="3590" width="11" style="24" customWidth="1"/>
    <col min="3591" max="3591" width="11.140625" style="24" customWidth="1"/>
    <col min="3592" max="3840" width="9.140625" style="24"/>
    <col min="3841" max="3841" width="36.85546875" style="24" customWidth="1"/>
    <col min="3842" max="3842" width="8.5703125" style="24" customWidth="1"/>
    <col min="3843" max="3843" width="11.140625" style="24" customWidth="1"/>
    <col min="3844" max="3844" width="10.5703125" style="24" customWidth="1"/>
    <col min="3845" max="3845" width="11.28515625" style="24" customWidth="1"/>
    <col min="3846" max="3846" width="11" style="24" customWidth="1"/>
    <col min="3847" max="3847" width="11.140625" style="24" customWidth="1"/>
    <col min="3848" max="4096" width="9.140625" style="24"/>
    <col min="4097" max="4097" width="36.85546875" style="24" customWidth="1"/>
    <col min="4098" max="4098" width="8.5703125" style="24" customWidth="1"/>
    <col min="4099" max="4099" width="11.140625" style="24" customWidth="1"/>
    <col min="4100" max="4100" width="10.5703125" style="24" customWidth="1"/>
    <col min="4101" max="4101" width="11.28515625" style="24" customWidth="1"/>
    <col min="4102" max="4102" width="11" style="24" customWidth="1"/>
    <col min="4103" max="4103" width="11.140625" style="24" customWidth="1"/>
    <col min="4104" max="4352" width="9.140625" style="24"/>
    <col min="4353" max="4353" width="36.85546875" style="24" customWidth="1"/>
    <col min="4354" max="4354" width="8.5703125" style="24" customWidth="1"/>
    <col min="4355" max="4355" width="11.140625" style="24" customWidth="1"/>
    <col min="4356" max="4356" width="10.5703125" style="24" customWidth="1"/>
    <col min="4357" max="4357" width="11.28515625" style="24" customWidth="1"/>
    <col min="4358" max="4358" width="11" style="24" customWidth="1"/>
    <col min="4359" max="4359" width="11.140625" style="24" customWidth="1"/>
    <col min="4360" max="4608" width="9.140625" style="24"/>
    <col min="4609" max="4609" width="36.85546875" style="24" customWidth="1"/>
    <col min="4610" max="4610" width="8.5703125" style="24" customWidth="1"/>
    <col min="4611" max="4611" width="11.140625" style="24" customWidth="1"/>
    <col min="4612" max="4612" width="10.5703125" style="24" customWidth="1"/>
    <col min="4613" max="4613" width="11.28515625" style="24" customWidth="1"/>
    <col min="4614" max="4614" width="11" style="24" customWidth="1"/>
    <col min="4615" max="4615" width="11.140625" style="24" customWidth="1"/>
    <col min="4616" max="4864" width="9.140625" style="24"/>
    <col min="4865" max="4865" width="36.85546875" style="24" customWidth="1"/>
    <col min="4866" max="4866" width="8.5703125" style="24" customWidth="1"/>
    <col min="4867" max="4867" width="11.140625" style="24" customWidth="1"/>
    <col min="4868" max="4868" width="10.5703125" style="24" customWidth="1"/>
    <col min="4869" max="4869" width="11.28515625" style="24" customWidth="1"/>
    <col min="4870" max="4870" width="11" style="24" customWidth="1"/>
    <col min="4871" max="4871" width="11.140625" style="24" customWidth="1"/>
    <col min="4872" max="5120" width="9.140625" style="24"/>
    <col min="5121" max="5121" width="36.85546875" style="24" customWidth="1"/>
    <col min="5122" max="5122" width="8.5703125" style="24" customWidth="1"/>
    <col min="5123" max="5123" width="11.140625" style="24" customWidth="1"/>
    <col min="5124" max="5124" width="10.5703125" style="24" customWidth="1"/>
    <col min="5125" max="5125" width="11.28515625" style="24" customWidth="1"/>
    <col min="5126" max="5126" width="11" style="24" customWidth="1"/>
    <col min="5127" max="5127" width="11.140625" style="24" customWidth="1"/>
    <col min="5128" max="5376" width="9.140625" style="24"/>
    <col min="5377" max="5377" width="36.85546875" style="24" customWidth="1"/>
    <col min="5378" max="5378" width="8.5703125" style="24" customWidth="1"/>
    <col min="5379" max="5379" width="11.140625" style="24" customWidth="1"/>
    <col min="5380" max="5380" width="10.5703125" style="24" customWidth="1"/>
    <col min="5381" max="5381" width="11.28515625" style="24" customWidth="1"/>
    <col min="5382" max="5382" width="11" style="24" customWidth="1"/>
    <col min="5383" max="5383" width="11.140625" style="24" customWidth="1"/>
    <col min="5384" max="5632" width="9.140625" style="24"/>
    <col min="5633" max="5633" width="36.85546875" style="24" customWidth="1"/>
    <col min="5634" max="5634" width="8.5703125" style="24" customWidth="1"/>
    <col min="5635" max="5635" width="11.140625" style="24" customWidth="1"/>
    <col min="5636" max="5636" width="10.5703125" style="24" customWidth="1"/>
    <col min="5637" max="5637" width="11.28515625" style="24" customWidth="1"/>
    <col min="5638" max="5638" width="11" style="24" customWidth="1"/>
    <col min="5639" max="5639" width="11.140625" style="24" customWidth="1"/>
    <col min="5640" max="5888" width="9.140625" style="24"/>
    <col min="5889" max="5889" width="36.85546875" style="24" customWidth="1"/>
    <col min="5890" max="5890" width="8.5703125" style="24" customWidth="1"/>
    <col min="5891" max="5891" width="11.140625" style="24" customWidth="1"/>
    <col min="5892" max="5892" width="10.5703125" style="24" customWidth="1"/>
    <col min="5893" max="5893" width="11.28515625" style="24" customWidth="1"/>
    <col min="5894" max="5894" width="11" style="24" customWidth="1"/>
    <col min="5895" max="5895" width="11.140625" style="24" customWidth="1"/>
    <col min="5896" max="6144" width="9.140625" style="24"/>
    <col min="6145" max="6145" width="36.85546875" style="24" customWidth="1"/>
    <col min="6146" max="6146" width="8.5703125" style="24" customWidth="1"/>
    <col min="6147" max="6147" width="11.140625" style="24" customWidth="1"/>
    <col min="6148" max="6148" width="10.5703125" style="24" customWidth="1"/>
    <col min="6149" max="6149" width="11.28515625" style="24" customWidth="1"/>
    <col min="6150" max="6150" width="11" style="24" customWidth="1"/>
    <col min="6151" max="6151" width="11.140625" style="24" customWidth="1"/>
    <col min="6152" max="6400" width="9.140625" style="24"/>
    <col min="6401" max="6401" width="36.85546875" style="24" customWidth="1"/>
    <col min="6402" max="6402" width="8.5703125" style="24" customWidth="1"/>
    <col min="6403" max="6403" width="11.140625" style="24" customWidth="1"/>
    <col min="6404" max="6404" width="10.5703125" style="24" customWidth="1"/>
    <col min="6405" max="6405" width="11.28515625" style="24" customWidth="1"/>
    <col min="6406" max="6406" width="11" style="24" customWidth="1"/>
    <col min="6407" max="6407" width="11.140625" style="24" customWidth="1"/>
    <col min="6408" max="6656" width="9.140625" style="24"/>
    <col min="6657" max="6657" width="36.85546875" style="24" customWidth="1"/>
    <col min="6658" max="6658" width="8.5703125" style="24" customWidth="1"/>
    <col min="6659" max="6659" width="11.140625" style="24" customWidth="1"/>
    <col min="6660" max="6660" width="10.5703125" style="24" customWidth="1"/>
    <col min="6661" max="6661" width="11.28515625" style="24" customWidth="1"/>
    <col min="6662" max="6662" width="11" style="24" customWidth="1"/>
    <col min="6663" max="6663" width="11.140625" style="24" customWidth="1"/>
    <col min="6664" max="6912" width="9.140625" style="24"/>
    <col min="6913" max="6913" width="36.85546875" style="24" customWidth="1"/>
    <col min="6914" max="6914" width="8.5703125" style="24" customWidth="1"/>
    <col min="6915" max="6915" width="11.140625" style="24" customWidth="1"/>
    <col min="6916" max="6916" width="10.5703125" style="24" customWidth="1"/>
    <col min="6917" max="6917" width="11.28515625" style="24" customWidth="1"/>
    <col min="6918" max="6918" width="11" style="24" customWidth="1"/>
    <col min="6919" max="6919" width="11.140625" style="24" customWidth="1"/>
    <col min="6920" max="7168" width="9.140625" style="24"/>
    <col min="7169" max="7169" width="36.85546875" style="24" customWidth="1"/>
    <col min="7170" max="7170" width="8.5703125" style="24" customWidth="1"/>
    <col min="7171" max="7171" width="11.140625" style="24" customWidth="1"/>
    <col min="7172" max="7172" width="10.5703125" style="24" customWidth="1"/>
    <col min="7173" max="7173" width="11.28515625" style="24" customWidth="1"/>
    <col min="7174" max="7174" width="11" style="24" customWidth="1"/>
    <col min="7175" max="7175" width="11.140625" style="24" customWidth="1"/>
    <col min="7176" max="7424" width="9.140625" style="24"/>
    <col min="7425" max="7425" width="36.85546875" style="24" customWidth="1"/>
    <col min="7426" max="7426" width="8.5703125" style="24" customWidth="1"/>
    <col min="7427" max="7427" width="11.140625" style="24" customWidth="1"/>
    <col min="7428" max="7428" width="10.5703125" style="24" customWidth="1"/>
    <col min="7429" max="7429" width="11.28515625" style="24" customWidth="1"/>
    <col min="7430" max="7430" width="11" style="24" customWidth="1"/>
    <col min="7431" max="7431" width="11.140625" style="24" customWidth="1"/>
    <col min="7432" max="7680" width="9.140625" style="24"/>
    <col min="7681" max="7681" width="36.85546875" style="24" customWidth="1"/>
    <col min="7682" max="7682" width="8.5703125" style="24" customWidth="1"/>
    <col min="7683" max="7683" width="11.140625" style="24" customWidth="1"/>
    <col min="7684" max="7684" width="10.5703125" style="24" customWidth="1"/>
    <col min="7685" max="7685" width="11.28515625" style="24" customWidth="1"/>
    <col min="7686" max="7686" width="11" style="24" customWidth="1"/>
    <col min="7687" max="7687" width="11.140625" style="24" customWidth="1"/>
    <col min="7688" max="7936" width="9.140625" style="24"/>
    <col min="7937" max="7937" width="36.85546875" style="24" customWidth="1"/>
    <col min="7938" max="7938" width="8.5703125" style="24" customWidth="1"/>
    <col min="7939" max="7939" width="11.140625" style="24" customWidth="1"/>
    <col min="7940" max="7940" width="10.5703125" style="24" customWidth="1"/>
    <col min="7941" max="7941" width="11.28515625" style="24" customWidth="1"/>
    <col min="7942" max="7942" width="11" style="24" customWidth="1"/>
    <col min="7943" max="7943" width="11.140625" style="24" customWidth="1"/>
    <col min="7944" max="8192" width="9.140625" style="24"/>
    <col min="8193" max="8193" width="36.85546875" style="24" customWidth="1"/>
    <col min="8194" max="8194" width="8.5703125" style="24" customWidth="1"/>
    <col min="8195" max="8195" width="11.140625" style="24" customWidth="1"/>
    <col min="8196" max="8196" width="10.5703125" style="24" customWidth="1"/>
    <col min="8197" max="8197" width="11.28515625" style="24" customWidth="1"/>
    <col min="8198" max="8198" width="11" style="24" customWidth="1"/>
    <col min="8199" max="8199" width="11.140625" style="24" customWidth="1"/>
    <col min="8200" max="8448" width="9.140625" style="24"/>
    <col min="8449" max="8449" width="36.85546875" style="24" customWidth="1"/>
    <col min="8450" max="8450" width="8.5703125" style="24" customWidth="1"/>
    <col min="8451" max="8451" width="11.140625" style="24" customWidth="1"/>
    <col min="8452" max="8452" width="10.5703125" style="24" customWidth="1"/>
    <col min="8453" max="8453" width="11.28515625" style="24" customWidth="1"/>
    <col min="8454" max="8454" width="11" style="24" customWidth="1"/>
    <col min="8455" max="8455" width="11.140625" style="24" customWidth="1"/>
    <col min="8456" max="8704" width="9.140625" style="24"/>
    <col min="8705" max="8705" width="36.85546875" style="24" customWidth="1"/>
    <col min="8706" max="8706" width="8.5703125" style="24" customWidth="1"/>
    <col min="8707" max="8707" width="11.140625" style="24" customWidth="1"/>
    <col min="8708" max="8708" width="10.5703125" style="24" customWidth="1"/>
    <col min="8709" max="8709" width="11.28515625" style="24" customWidth="1"/>
    <col min="8710" max="8710" width="11" style="24" customWidth="1"/>
    <col min="8711" max="8711" width="11.140625" style="24" customWidth="1"/>
    <col min="8712" max="8960" width="9.140625" style="24"/>
    <col min="8961" max="8961" width="36.85546875" style="24" customWidth="1"/>
    <col min="8962" max="8962" width="8.5703125" style="24" customWidth="1"/>
    <col min="8963" max="8963" width="11.140625" style="24" customWidth="1"/>
    <col min="8964" max="8964" width="10.5703125" style="24" customWidth="1"/>
    <col min="8965" max="8965" width="11.28515625" style="24" customWidth="1"/>
    <col min="8966" max="8966" width="11" style="24" customWidth="1"/>
    <col min="8967" max="8967" width="11.140625" style="24" customWidth="1"/>
    <col min="8968" max="9216" width="9.140625" style="24"/>
    <col min="9217" max="9217" width="36.85546875" style="24" customWidth="1"/>
    <col min="9218" max="9218" width="8.5703125" style="24" customWidth="1"/>
    <col min="9219" max="9219" width="11.140625" style="24" customWidth="1"/>
    <col min="9220" max="9220" width="10.5703125" style="24" customWidth="1"/>
    <col min="9221" max="9221" width="11.28515625" style="24" customWidth="1"/>
    <col min="9222" max="9222" width="11" style="24" customWidth="1"/>
    <col min="9223" max="9223" width="11.140625" style="24" customWidth="1"/>
    <col min="9224" max="9472" width="9.140625" style="24"/>
    <col min="9473" max="9473" width="36.85546875" style="24" customWidth="1"/>
    <col min="9474" max="9474" width="8.5703125" style="24" customWidth="1"/>
    <col min="9475" max="9475" width="11.140625" style="24" customWidth="1"/>
    <col min="9476" max="9476" width="10.5703125" style="24" customWidth="1"/>
    <col min="9477" max="9477" width="11.28515625" style="24" customWidth="1"/>
    <col min="9478" max="9478" width="11" style="24" customWidth="1"/>
    <col min="9479" max="9479" width="11.140625" style="24" customWidth="1"/>
    <col min="9480" max="9728" width="9.140625" style="24"/>
    <col min="9729" max="9729" width="36.85546875" style="24" customWidth="1"/>
    <col min="9730" max="9730" width="8.5703125" style="24" customWidth="1"/>
    <col min="9731" max="9731" width="11.140625" style="24" customWidth="1"/>
    <col min="9732" max="9732" width="10.5703125" style="24" customWidth="1"/>
    <col min="9733" max="9733" width="11.28515625" style="24" customWidth="1"/>
    <col min="9734" max="9734" width="11" style="24" customWidth="1"/>
    <col min="9735" max="9735" width="11.140625" style="24" customWidth="1"/>
    <col min="9736" max="9984" width="9.140625" style="24"/>
    <col min="9985" max="9985" width="36.85546875" style="24" customWidth="1"/>
    <col min="9986" max="9986" width="8.5703125" style="24" customWidth="1"/>
    <col min="9987" max="9987" width="11.140625" style="24" customWidth="1"/>
    <col min="9988" max="9988" width="10.5703125" style="24" customWidth="1"/>
    <col min="9989" max="9989" width="11.28515625" style="24" customWidth="1"/>
    <col min="9990" max="9990" width="11" style="24" customWidth="1"/>
    <col min="9991" max="9991" width="11.140625" style="24" customWidth="1"/>
    <col min="9992" max="10240" width="9.140625" style="24"/>
    <col min="10241" max="10241" width="36.85546875" style="24" customWidth="1"/>
    <col min="10242" max="10242" width="8.5703125" style="24" customWidth="1"/>
    <col min="10243" max="10243" width="11.140625" style="24" customWidth="1"/>
    <col min="10244" max="10244" width="10.5703125" style="24" customWidth="1"/>
    <col min="10245" max="10245" width="11.28515625" style="24" customWidth="1"/>
    <col min="10246" max="10246" width="11" style="24" customWidth="1"/>
    <col min="10247" max="10247" width="11.140625" style="24" customWidth="1"/>
    <col min="10248" max="10496" width="9.140625" style="24"/>
    <col min="10497" max="10497" width="36.85546875" style="24" customWidth="1"/>
    <col min="10498" max="10498" width="8.5703125" style="24" customWidth="1"/>
    <col min="10499" max="10499" width="11.140625" style="24" customWidth="1"/>
    <col min="10500" max="10500" width="10.5703125" style="24" customWidth="1"/>
    <col min="10501" max="10501" width="11.28515625" style="24" customWidth="1"/>
    <col min="10502" max="10502" width="11" style="24" customWidth="1"/>
    <col min="10503" max="10503" width="11.140625" style="24" customWidth="1"/>
    <col min="10504" max="10752" width="9.140625" style="24"/>
    <col min="10753" max="10753" width="36.85546875" style="24" customWidth="1"/>
    <col min="10754" max="10754" width="8.5703125" style="24" customWidth="1"/>
    <col min="10755" max="10755" width="11.140625" style="24" customWidth="1"/>
    <col min="10756" max="10756" width="10.5703125" style="24" customWidth="1"/>
    <col min="10757" max="10757" width="11.28515625" style="24" customWidth="1"/>
    <col min="10758" max="10758" width="11" style="24" customWidth="1"/>
    <col min="10759" max="10759" width="11.140625" style="24" customWidth="1"/>
    <col min="10760" max="11008" width="9.140625" style="24"/>
    <col min="11009" max="11009" width="36.85546875" style="24" customWidth="1"/>
    <col min="11010" max="11010" width="8.5703125" style="24" customWidth="1"/>
    <col min="11011" max="11011" width="11.140625" style="24" customWidth="1"/>
    <col min="11012" max="11012" width="10.5703125" style="24" customWidth="1"/>
    <col min="11013" max="11013" width="11.28515625" style="24" customWidth="1"/>
    <col min="11014" max="11014" width="11" style="24" customWidth="1"/>
    <col min="11015" max="11015" width="11.140625" style="24" customWidth="1"/>
    <col min="11016" max="11264" width="9.140625" style="24"/>
    <col min="11265" max="11265" width="36.85546875" style="24" customWidth="1"/>
    <col min="11266" max="11266" width="8.5703125" style="24" customWidth="1"/>
    <col min="11267" max="11267" width="11.140625" style="24" customWidth="1"/>
    <col min="11268" max="11268" width="10.5703125" style="24" customWidth="1"/>
    <col min="11269" max="11269" width="11.28515625" style="24" customWidth="1"/>
    <col min="11270" max="11270" width="11" style="24" customWidth="1"/>
    <col min="11271" max="11271" width="11.140625" style="24" customWidth="1"/>
    <col min="11272" max="11520" width="9.140625" style="24"/>
    <col min="11521" max="11521" width="36.85546875" style="24" customWidth="1"/>
    <col min="11522" max="11522" width="8.5703125" style="24" customWidth="1"/>
    <col min="11523" max="11523" width="11.140625" style="24" customWidth="1"/>
    <col min="11524" max="11524" width="10.5703125" style="24" customWidth="1"/>
    <col min="11525" max="11525" width="11.28515625" style="24" customWidth="1"/>
    <col min="11526" max="11526" width="11" style="24" customWidth="1"/>
    <col min="11527" max="11527" width="11.140625" style="24" customWidth="1"/>
    <col min="11528" max="11776" width="9.140625" style="24"/>
    <col min="11777" max="11777" width="36.85546875" style="24" customWidth="1"/>
    <col min="11778" max="11778" width="8.5703125" style="24" customWidth="1"/>
    <col min="11779" max="11779" width="11.140625" style="24" customWidth="1"/>
    <col min="11780" max="11780" width="10.5703125" style="24" customWidth="1"/>
    <col min="11781" max="11781" width="11.28515625" style="24" customWidth="1"/>
    <col min="11782" max="11782" width="11" style="24" customWidth="1"/>
    <col min="11783" max="11783" width="11.140625" style="24" customWidth="1"/>
    <col min="11784" max="12032" width="9.140625" style="24"/>
    <col min="12033" max="12033" width="36.85546875" style="24" customWidth="1"/>
    <col min="12034" max="12034" width="8.5703125" style="24" customWidth="1"/>
    <col min="12035" max="12035" width="11.140625" style="24" customWidth="1"/>
    <col min="12036" max="12036" width="10.5703125" style="24" customWidth="1"/>
    <col min="12037" max="12037" width="11.28515625" style="24" customWidth="1"/>
    <col min="12038" max="12038" width="11" style="24" customWidth="1"/>
    <col min="12039" max="12039" width="11.140625" style="24" customWidth="1"/>
    <col min="12040" max="12288" width="9.140625" style="24"/>
    <col min="12289" max="12289" width="36.85546875" style="24" customWidth="1"/>
    <col min="12290" max="12290" width="8.5703125" style="24" customWidth="1"/>
    <col min="12291" max="12291" width="11.140625" style="24" customWidth="1"/>
    <col min="12292" max="12292" width="10.5703125" style="24" customWidth="1"/>
    <col min="12293" max="12293" width="11.28515625" style="24" customWidth="1"/>
    <col min="12294" max="12294" width="11" style="24" customWidth="1"/>
    <col min="12295" max="12295" width="11.140625" style="24" customWidth="1"/>
    <col min="12296" max="12544" width="9.140625" style="24"/>
    <col min="12545" max="12545" width="36.85546875" style="24" customWidth="1"/>
    <col min="12546" max="12546" width="8.5703125" style="24" customWidth="1"/>
    <col min="12547" max="12547" width="11.140625" style="24" customWidth="1"/>
    <col min="12548" max="12548" width="10.5703125" style="24" customWidth="1"/>
    <col min="12549" max="12549" width="11.28515625" style="24" customWidth="1"/>
    <col min="12550" max="12550" width="11" style="24" customWidth="1"/>
    <col min="12551" max="12551" width="11.140625" style="24" customWidth="1"/>
    <col min="12552" max="12800" width="9.140625" style="24"/>
    <col min="12801" max="12801" width="36.85546875" style="24" customWidth="1"/>
    <col min="12802" max="12802" width="8.5703125" style="24" customWidth="1"/>
    <col min="12803" max="12803" width="11.140625" style="24" customWidth="1"/>
    <col min="12804" max="12804" width="10.5703125" style="24" customWidth="1"/>
    <col min="12805" max="12805" width="11.28515625" style="24" customWidth="1"/>
    <col min="12806" max="12806" width="11" style="24" customWidth="1"/>
    <col min="12807" max="12807" width="11.140625" style="24" customWidth="1"/>
    <col min="12808" max="13056" width="9.140625" style="24"/>
    <col min="13057" max="13057" width="36.85546875" style="24" customWidth="1"/>
    <col min="13058" max="13058" width="8.5703125" style="24" customWidth="1"/>
    <col min="13059" max="13059" width="11.140625" style="24" customWidth="1"/>
    <col min="13060" max="13060" width="10.5703125" style="24" customWidth="1"/>
    <col min="13061" max="13061" width="11.28515625" style="24" customWidth="1"/>
    <col min="13062" max="13062" width="11" style="24" customWidth="1"/>
    <col min="13063" max="13063" width="11.140625" style="24" customWidth="1"/>
    <col min="13064" max="13312" width="9.140625" style="24"/>
    <col min="13313" max="13313" width="36.85546875" style="24" customWidth="1"/>
    <col min="13314" max="13314" width="8.5703125" style="24" customWidth="1"/>
    <col min="13315" max="13315" width="11.140625" style="24" customWidth="1"/>
    <col min="13316" max="13316" width="10.5703125" style="24" customWidth="1"/>
    <col min="13317" max="13317" width="11.28515625" style="24" customWidth="1"/>
    <col min="13318" max="13318" width="11" style="24" customWidth="1"/>
    <col min="13319" max="13319" width="11.140625" style="24" customWidth="1"/>
    <col min="13320" max="13568" width="9.140625" style="24"/>
    <col min="13569" max="13569" width="36.85546875" style="24" customWidth="1"/>
    <col min="13570" max="13570" width="8.5703125" style="24" customWidth="1"/>
    <col min="13571" max="13571" width="11.140625" style="24" customWidth="1"/>
    <col min="13572" max="13572" width="10.5703125" style="24" customWidth="1"/>
    <col min="13573" max="13573" width="11.28515625" style="24" customWidth="1"/>
    <col min="13574" max="13574" width="11" style="24" customWidth="1"/>
    <col min="13575" max="13575" width="11.140625" style="24" customWidth="1"/>
    <col min="13576" max="13824" width="9.140625" style="24"/>
    <col min="13825" max="13825" width="36.85546875" style="24" customWidth="1"/>
    <col min="13826" max="13826" width="8.5703125" style="24" customWidth="1"/>
    <col min="13827" max="13827" width="11.140625" style="24" customWidth="1"/>
    <col min="13828" max="13828" width="10.5703125" style="24" customWidth="1"/>
    <col min="13829" max="13829" width="11.28515625" style="24" customWidth="1"/>
    <col min="13830" max="13830" width="11" style="24" customWidth="1"/>
    <col min="13831" max="13831" width="11.140625" style="24" customWidth="1"/>
    <col min="13832" max="14080" width="9.140625" style="24"/>
    <col min="14081" max="14081" width="36.85546875" style="24" customWidth="1"/>
    <col min="14082" max="14082" width="8.5703125" style="24" customWidth="1"/>
    <col min="14083" max="14083" width="11.140625" style="24" customWidth="1"/>
    <col min="14084" max="14084" width="10.5703125" style="24" customWidth="1"/>
    <col min="14085" max="14085" width="11.28515625" style="24" customWidth="1"/>
    <col min="14086" max="14086" width="11" style="24" customWidth="1"/>
    <col min="14087" max="14087" width="11.140625" style="24" customWidth="1"/>
    <col min="14088" max="14336" width="9.140625" style="24"/>
    <col min="14337" max="14337" width="36.85546875" style="24" customWidth="1"/>
    <col min="14338" max="14338" width="8.5703125" style="24" customWidth="1"/>
    <col min="14339" max="14339" width="11.140625" style="24" customWidth="1"/>
    <col min="14340" max="14340" width="10.5703125" style="24" customWidth="1"/>
    <col min="14341" max="14341" width="11.28515625" style="24" customWidth="1"/>
    <col min="14342" max="14342" width="11" style="24" customWidth="1"/>
    <col min="14343" max="14343" width="11.140625" style="24" customWidth="1"/>
    <col min="14344" max="14592" width="9.140625" style="24"/>
    <col min="14593" max="14593" width="36.85546875" style="24" customWidth="1"/>
    <col min="14594" max="14594" width="8.5703125" style="24" customWidth="1"/>
    <col min="14595" max="14595" width="11.140625" style="24" customWidth="1"/>
    <col min="14596" max="14596" width="10.5703125" style="24" customWidth="1"/>
    <col min="14597" max="14597" width="11.28515625" style="24" customWidth="1"/>
    <col min="14598" max="14598" width="11" style="24" customWidth="1"/>
    <col min="14599" max="14599" width="11.140625" style="24" customWidth="1"/>
    <col min="14600" max="14848" width="9.140625" style="24"/>
    <col min="14849" max="14849" width="36.85546875" style="24" customWidth="1"/>
    <col min="14850" max="14850" width="8.5703125" style="24" customWidth="1"/>
    <col min="14851" max="14851" width="11.140625" style="24" customWidth="1"/>
    <col min="14852" max="14852" width="10.5703125" style="24" customWidth="1"/>
    <col min="14853" max="14853" width="11.28515625" style="24" customWidth="1"/>
    <col min="14854" max="14854" width="11" style="24" customWidth="1"/>
    <col min="14855" max="14855" width="11.140625" style="24" customWidth="1"/>
    <col min="14856" max="15104" width="9.140625" style="24"/>
    <col min="15105" max="15105" width="36.85546875" style="24" customWidth="1"/>
    <col min="15106" max="15106" width="8.5703125" style="24" customWidth="1"/>
    <col min="15107" max="15107" width="11.140625" style="24" customWidth="1"/>
    <col min="15108" max="15108" width="10.5703125" style="24" customWidth="1"/>
    <col min="15109" max="15109" width="11.28515625" style="24" customWidth="1"/>
    <col min="15110" max="15110" width="11" style="24" customWidth="1"/>
    <col min="15111" max="15111" width="11.140625" style="24" customWidth="1"/>
    <col min="15112" max="15360" width="9.140625" style="24"/>
    <col min="15361" max="15361" width="36.85546875" style="24" customWidth="1"/>
    <col min="15362" max="15362" width="8.5703125" style="24" customWidth="1"/>
    <col min="15363" max="15363" width="11.140625" style="24" customWidth="1"/>
    <col min="15364" max="15364" width="10.5703125" style="24" customWidth="1"/>
    <col min="15365" max="15365" width="11.28515625" style="24" customWidth="1"/>
    <col min="15366" max="15366" width="11" style="24" customWidth="1"/>
    <col min="15367" max="15367" width="11.140625" style="24" customWidth="1"/>
    <col min="15368" max="15616" width="9.140625" style="24"/>
    <col min="15617" max="15617" width="36.85546875" style="24" customWidth="1"/>
    <col min="15618" max="15618" width="8.5703125" style="24" customWidth="1"/>
    <col min="15619" max="15619" width="11.140625" style="24" customWidth="1"/>
    <col min="15620" max="15620" width="10.5703125" style="24" customWidth="1"/>
    <col min="15621" max="15621" width="11.28515625" style="24" customWidth="1"/>
    <col min="15622" max="15622" width="11" style="24" customWidth="1"/>
    <col min="15623" max="15623" width="11.140625" style="24" customWidth="1"/>
    <col min="15624" max="15872" width="9.140625" style="24"/>
    <col min="15873" max="15873" width="36.85546875" style="24" customWidth="1"/>
    <col min="15874" max="15874" width="8.5703125" style="24" customWidth="1"/>
    <col min="15875" max="15875" width="11.140625" style="24" customWidth="1"/>
    <col min="15876" max="15876" width="10.5703125" style="24" customWidth="1"/>
    <col min="15877" max="15877" width="11.28515625" style="24" customWidth="1"/>
    <col min="15878" max="15878" width="11" style="24" customWidth="1"/>
    <col min="15879" max="15879" width="11.140625" style="24" customWidth="1"/>
    <col min="15880" max="16128" width="9.140625" style="24"/>
    <col min="16129" max="16129" width="36.85546875" style="24" customWidth="1"/>
    <col min="16130" max="16130" width="8.5703125" style="24" customWidth="1"/>
    <col min="16131" max="16131" width="11.140625" style="24" customWidth="1"/>
    <col min="16132" max="16132" width="10.5703125" style="24" customWidth="1"/>
    <col min="16133" max="16133" width="11.28515625" style="24" customWidth="1"/>
    <col min="16134" max="16134" width="11" style="24" customWidth="1"/>
    <col min="16135" max="16135" width="11.140625" style="24" customWidth="1"/>
    <col min="16136" max="16384" width="9.140625" style="24"/>
  </cols>
  <sheetData>
    <row r="1" spans="1:7" ht="12" customHeight="1" x14ac:dyDescent="0.25">
      <c r="A1" s="1" t="s">
        <v>7</v>
      </c>
    </row>
    <row r="2" spans="1:7" ht="10.5" customHeight="1" x14ac:dyDescent="0.25">
      <c r="A2" s="2" t="s">
        <v>0</v>
      </c>
      <c r="B2" s="25"/>
      <c r="C2" s="25"/>
      <c r="D2" s="25"/>
      <c r="E2" s="25"/>
      <c r="F2" s="25"/>
      <c r="G2" s="25"/>
    </row>
    <row r="3" spans="1:7" ht="18" customHeight="1" x14ac:dyDescent="0.25">
      <c r="B3" s="25"/>
      <c r="C3" s="25"/>
      <c r="D3" s="25"/>
      <c r="E3" s="25"/>
      <c r="F3" s="25"/>
      <c r="G3" s="25"/>
    </row>
    <row r="4" spans="1:7" ht="15" x14ac:dyDescent="0.25">
      <c r="A4" s="682" t="s">
        <v>8</v>
      </c>
      <c r="B4" s="682"/>
      <c r="C4" s="682"/>
      <c r="D4" s="682"/>
      <c r="E4" s="682"/>
      <c r="F4" s="682"/>
      <c r="G4" s="682"/>
    </row>
    <row r="5" spans="1:7" ht="15" x14ac:dyDescent="0.25">
      <c r="A5" s="682" t="s">
        <v>9</v>
      </c>
      <c r="B5" s="682"/>
      <c r="C5" s="682"/>
      <c r="D5" s="682"/>
      <c r="E5" s="682"/>
      <c r="F5" s="682"/>
      <c r="G5" s="683"/>
    </row>
    <row r="6" spans="1:7" ht="16.5" customHeight="1" x14ac:dyDescent="0.2">
      <c r="A6" s="678" t="s">
        <v>10</v>
      </c>
      <c r="B6" s="678"/>
      <c r="C6" s="678"/>
      <c r="D6" s="678"/>
      <c r="E6" s="678"/>
      <c r="F6" s="678"/>
      <c r="G6" s="678"/>
    </row>
    <row r="7" spans="1:7" ht="15.75" x14ac:dyDescent="0.25">
      <c r="A7" s="684" t="s">
        <v>289</v>
      </c>
      <c r="B7" s="684"/>
      <c r="C7" s="684"/>
      <c r="D7" s="306"/>
      <c r="E7" s="306"/>
      <c r="F7" s="431"/>
      <c r="G7" s="431"/>
    </row>
    <row r="8" spans="1:7" x14ac:dyDescent="0.25">
      <c r="A8" s="674" t="s">
        <v>13</v>
      </c>
      <c r="B8" s="226" t="s">
        <v>14</v>
      </c>
      <c r="C8" s="227" t="s">
        <v>15</v>
      </c>
      <c r="D8" s="671" t="s">
        <v>581</v>
      </c>
      <c r="E8" s="672"/>
      <c r="F8" s="673"/>
      <c r="G8" s="228" t="s">
        <v>16</v>
      </c>
    </row>
    <row r="9" spans="1:7" x14ac:dyDescent="0.25">
      <c r="A9" s="675"/>
      <c r="B9" s="229" t="s">
        <v>17</v>
      </c>
      <c r="C9" s="230">
        <v>2019</v>
      </c>
      <c r="D9" s="231" t="s">
        <v>18</v>
      </c>
      <c r="E9" s="231" t="s">
        <v>19</v>
      </c>
      <c r="F9" s="674" t="s">
        <v>20</v>
      </c>
      <c r="G9" s="232">
        <v>2021</v>
      </c>
    </row>
    <row r="10" spans="1:7" x14ac:dyDescent="0.25">
      <c r="A10" s="675"/>
      <c r="B10" s="233"/>
      <c r="C10" s="230" t="s">
        <v>21</v>
      </c>
      <c r="D10" s="229" t="s">
        <v>21</v>
      </c>
      <c r="E10" s="229" t="s">
        <v>22</v>
      </c>
      <c r="F10" s="675"/>
      <c r="G10" s="232" t="s">
        <v>23</v>
      </c>
    </row>
    <row r="11" spans="1:7" x14ac:dyDescent="0.25">
      <c r="A11" s="234" t="s">
        <v>24</v>
      </c>
      <c r="B11" s="236" t="s">
        <v>25</v>
      </c>
      <c r="C11" s="235" t="s">
        <v>26</v>
      </c>
      <c r="D11" s="236" t="s">
        <v>27</v>
      </c>
      <c r="E11" s="236" t="s">
        <v>28</v>
      </c>
      <c r="F11" s="236" t="s">
        <v>29</v>
      </c>
      <c r="G11" s="237" t="s">
        <v>30</v>
      </c>
    </row>
    <row r="12" spans="1:7" x14ac:dyDescent="0.25">
      <c r="A12" s="268" t="s">
        <v>31</v>
      </c>
      <c r="B12" s="309"/>
      <c r="C12" s="309"/>
      <c r="D12" s="432"/>
      <c r="E12" s="404"/>
      <c r="F12" s="309"/>
      <c r="G12" s="433"/>
    </row>
    <row r="13" spans="1:7" x14ac:dyDescent="0.25">
      <c r="A13" s="268" t="s">
        <v>32</v>
      </c>
      <c r="B13" s="406"/>
      <c r="C13" s="332"/>
      <c r="D13" s="434"/>
      <c r="E13" s="312"/>
      <c r="F13" s="405"/>
      <c r="G13" s="435"/>
    </row>
    <row r="14" spans="1:7" x14ac:dyDescent="0.25">
      <c r="A14" s="270" t="s">
        <v>173</v>
      </c>
      <c r="B14" s="436" t="s">
        <v>34</v>
      </c>
      <c r="C14" s="99">
        <v>1309233.23</v>
      </c>
      <c r="D14" s="99">
        <v>706414.92</v>
      </c>
      <c r="E14" s="30">
        <f t="shared" ref="E14:E35" si="0">F14-D14</f>
        <v>1010585.08</v>
      </c>
      <c r="F14" s="55">
        <v>1717000</v>
      </c>
      <c r="G14" s="55">
        <v>1757000</v>
      </c>
    </row>
    <row r="15" spans="1:7" x14ac:dyDescent="0.25">
      <c r="A15" s="270" t="s">
        <v>258</v>
      </c>
      <c r="B15" s="436" t="s">
        <v>36</v>
      </c>
      <c r="C15" s="99">
        <v>98636.41</v>
      </c>
      <c r="D15" s="99">
        <v>52363.7</v>
      </c>
      <c r="E15" s="30">
        <f t="shared" si="0"/>
        <v>67636.3</v>
      </c>
      <c r="F15" s="55">
        <v>120000</v>
      </c>
      <c r="G15" s="55">
        <v>120000</v>
      </c>
    </row>
    <row r="16" spans="1:7" x14ac:dyDescent="0.25">
      <c r="A16" s="270" t="s">
        <v>290</v>
      </c>
      <c r="B16" s="436" t="s">
        <v>38</v>
      </c>
      <c r="C16" s="99">
        <v>81000</v>
      </c>
      <c r="D16" s="99">
        <v>40500</v>
      </c>
      <c r="E16" s="30">
        <f t="shared" si="0"/>
        <v>40500</v>
      </c>
      <c r="F16" s="55">
        <v>81000</v>
      </c>
      <c r="G16" s="55">
        <v>81000</v>
      </c>
    </row>
    <row r="17" spans="1:7" x14ac:dyDescent="0.25">
      <c r="A17" s="270" t="s">
        <v>291</v>
      </c>
      <c r="B17" s="436" t="s">
        <v>177</v>
      </c>
      <c r="C17" s="99">
        <v>81000</v>
      </c>
      <c r="D17" s="99">
        <v>40500</v>
      </c>
      <c r="E17" s="30">
        <f t="shared" si="0"/>
        <v>40500</v>
      </c>
      <c r="F17" s="55">
        <v>81000</v>
      </c>
      <c r="G17" s="55">
        <v>81000</v>
      </c>
    </row>
    <row r="18" spans="1:7" x14ac:dyDescent="0.25">
      <c r="A18" s="270" t="s">
        <v>39</v>
      </c>
      <c r="B18" s="436" t="s">
        <v>40</v>
      </c>
      <c r="C18" s="99">
        <v>24000</v>
      </c>
      <c r="D18" s="99">
        <v>24000</v>
      </c>
      <c r="E18" s="30">
        <f t="shared" si="0"/>
        <v>6000</v>
      </c>
      <c r="F18" s="55">
        <v>30000</v>
      </c>
      <c r="G18" s="55">
        <v>30000</v>
      </c>
    </row>
    <row r="19" spans="1:7" x14ac:dyDescent="0.25">
      <c r="A19" s="270" t="s">
        <v>41</v>
      </c>
      <c r="B19" s="436" t="s">
        <v>42</v>
      </c>
      <c r="C19" s="99"/>
      <c r="D19" s="99">
        <v>0</v>
      </c>
      <c r="E19" s="30">
        <f t="shared" si="0"/>
        <v>0</v>
      </c>
      <c r="F19" s="55"/>
      <c r="G19" s="55"/>
    </row>
    <row r="20" spans="1:7" x14ac:dyDescent="0.25">
      <c r="A20" s="270" t="s">
        <v>220</v>
      </c>
      <c r="B20" s="436" t="s">
        <v>221</v>
      </c>
      <c r="C20" s="41">
        <v>98975.45</v>
      </c>
      <c r="D20" s="41">
        <v>0</v>
      </c>
      <c r="E20" s="30">
        <f t="shared" si="0"/>
        <v>100000</v>
      </c>
      <c r="F20" s="30">
        <v>100000</v>
      </c>
      <c r="G20" s="30">
        <v>150000</v>
      </c>
    </row>
    <row r="21" spans="1:7" x14ac:dyDescent="0.25">
      <c r="A21" s="270" t="s">
        <v>334</v>
      </c>
      <c r="B21" s="286" t="s">
        <v>335</v>
      </c>
      <c r="C21" s="98">
        <v>0</v>
      </c>
      <c r="D21" s="375">
        <v>26000</v>
      </c>
      <c r="E21" s="30">
        <f t="shared" si="0"/>
        <v>32000</v>
      </c>
      <c r="F21" s="374">
        <v>58000</v>
      </c>
      <c r="G21" s="374"/>
    </row>
    <row r="22" spans="1:7" x14ac:dyDescent="0.25">
      <c r="A22" s="270" t="s">
        <v>43</v>
      </c>
      <c r="B22" s="436" t="s">
        <v>44</v>
      </c>
      <c r="C22" s="99">
        <v>111050</v>
      </c>
      <c r="D22" s="99">
        <v>0</v>
      </c>
      <c r="E22" s="30">
        <f t="shared" si="0"/>
        <v>143500</v>
      </c>
      <c r="F22" s="55">
        <v>143500</v>
      </c>
      <c r="G22" s="55">
        <v>147000</v>
      </c>
    </row>
    <row r="23" spans="1:7" x14ac:dyDescent="0.25">
      <c r="A23" s="270" t="s">
        <v>45</v>
      </c>
      <c r="B23" s="436" t="s">
        <v>46</v>
      </c>
      <c r="C23" s="30">
        <v>111050</v>
      </c>
      <c r="D23" s="30">
        <v>114138</v>
      </c>
      <c r="E23" s="30">
        <f t="shared" si="0"/>
        <v>29362</v>
      </c>
      <c r="F23" s="55">
        <v>143500</v>
      </c>
      <c r="G23" s="55">
        <v>147000</v>
      </c>
    </row>
    <row r="24" spans="1:7" x14ac:dyDescent="0.25">
      <c r="A24" s="270" t="s">
        <v>47</v>
      </c>
      <c r="B24" s="436" t="s">
        <v>48</v>
      </c>
      <c r="C24" s="99">
        <v>20000</v>
      </c>
      <c r="D24" s="99">
        <v>0</v>
      </c>
      <c r="E24" s="30">
        <f t="shared" si="0"/>
        <v>25000</v>
      </c>
      <c r="F24" s="55">
        <v>25000</v>
      </c>
      <c r="G24" s="55">
        <v>25000</v>
      </c>
    </row>
    <row r="25" spans="1:7" x14ac:dyDescent="0.25">
      <c r="A25" s="270" t="s">
        <v>49</v>
      </c>
      <c r="B25" s="436" t="s">
        <v>50</v>
      </c>
      <c r="C25" s="99">
        <v>155301.72</v>
      </c>
      <c r="D25" s="99">
        <v>82179.360000000001</v>
      </c>
      <c r="E25" s="30">
        <f t="shared" si="0"/>
        <v>124320.64</v>
      </c>
      <c r="F25" s="55">
        <v>206500</v>
      </c>
      <c r="G25" s="55">
        <v>211000</v>
      </c>
    </row>
    <row r="26" spans="1:7" x14ac:dyDescent="0.25">
      <c r="A26" s="270" t="s">
        <v>51</v>
      </c>
      <c r="B26" s="436" t="s">
        <v>52</v>
      </c>
      <c r="C26" s="99">
        <v>25883.62</v>
      </c>
      <c r="D26" s="99">
        <v>13696.52</v>
      </c>
      <c r="E26" s="30">
        <f t="shared" si="0"/>
        <v>21403.48</v>
      </c>
      <c r="F26" s="55">
        <v>35100</v>
      </c>
      <c r="G26" s="55">
        <v>36000</v>
      </c>
    </row>
    <row r="27" spans="1:7" x14ac:dyDescent="0.25">
      <c r="A27" s="270" t="s">
        <v>53</v>
      </c>
      <c r="B27" s="436" t="s">
        <v>54</v>
      </c>
      <c r="C27" s="99">
        <v>11996</v>
      </c>
      <c r="D27" s="99">
        <v>8781.42</v>
      </c>
      <c r="E27" s="30">
        <f t="shared" si="0"/>
        <v>20218.580000000002</v>
      </c>
      <c r="F27" s="55">
        <v>29000</v>
      </c>
      <c r="G27" s="55">
        <v>30000</v>
      </c>
    </row>
    <row r="28" spans="1:7" x14ac:dyDescent="0.25">
      <c r="A28" s="270" t="s">
        <v>55</v>
      </c>
      <c r="B28" s="436"/>
      <c r="C28" s="99"/>
      <c r="D28" s="99"/>
      <c r="E28" s="30">
        <f t="shared" si="0"/>
        <v>0</v>
      </c>
      <c r="F28" s="55"/>
      <c r="G28" s="55"/>
    </row>
    <row r="29" spans="1:7" x14ac:dyDescent="0.25">
      <c r="A29" s="270" t="s">
        <v>292</v>
      </c>
      <c r="B29" s="436" t="s">
        <v>57</v>
      </c>
      <c r="C29" s="99">
        <v>4690.6400000000003</v>
      </c>
      <c r="D29" s="99">
        <v>2400</v>
      </c>
      <c r="E29" s="30">
        <f t="shared" si="0"/>
        <v>15135</v>
      </c>
      <c r="F29" s="55">
        <v>17535</v>
      </c>
      <c r="G29" s="55">
        <v>18000</v>
      </c>
    </row>
    <row r="30" spans="1:7" x14ac:dyDescent="0.25">
      <c r="A30" s="397" t="s">
        <v>262</v>
      </c>
      <c r="B30" s="437" t="s">
        <v>59</v>
      </c>
      <c r="C30" s="30">
        <v>20642.04</v>
      </c>
      <c r="D30" s="30">
        <v>9600.9500000000007</v>
      </c>
      <c r="E30" s="30">
        <f t="shared" si="0"/>
        <v>240399.05</v>
      </c>
      <c r="F30" s="55">
        <v>250000</v>
      </c>
      <c r="G30" s="55">
        <v>250000</v>
      </c>
    </row>
    <row r="31" spans="1:7" x14ac:dyDescent="0.25">
      <c r="A31" s="397" t="s">
        <v>293</v>
      </c>
      <c r="B31" s="437" t="s">
        <v>61</v>
      </c>
      <c r="C31" s="64">
        <v>20000</v>
      </c>
      <c r="D31" s="64">
        <v>0</v>
      </c>
      <c r="E31" s="30">
        <f t="shared" si="0"/>
        <v>25000</v>
      </c>
      <c r="F31" s="55">
        <v>25000</v>
      </c>
      <c r="G31" s="55">
        <v>25000</v>
      </c>
    </row>
    <row r="32" spans="1:7" x14ac:dyDescent="0.25">
      <c r="A32" s="245" t="s">
        <v>294</v>
      </c>
      <c r="B32" s="286" t="s">
        <v>63</v>
      </c>
      <c r="C32" s="41"/>
      <c r="D32" s="41">
        <v>0</v>
      </c>
      <c r="E32" s="30">
        <f t="shared" si="0"/>
        <v>0</v>
      </c>
      <c r="F32" s="109"/>
      <c r="G32" s="109"/>
    </row>
    <row r="33" spans="1:7" x14ac:dyDescent="0.25">
      <c r="A33" s="377" t="s">
        <v>180</v>
      </c>
      <c r="B33" s="438" t="s">
        <v>65</v>
      </c>
      <c r="C33" s="439"/>
      <c r="D33" s="41">
        <v>0</v>
      </c>
      <c r="E33" s="30">
        <f t="shared" si="0"/>
        <v>0</v>
      </c>
      <c r="F33" s="110"/>
      <c r="G33" s="110"/>
    </row>
    <row r="34" spans="1:7" ht="11.25" customHeight="1" x14ac:dyDescent="0.25">
      <c r="A34" s="245" t="s">
        <v>66</v>
      </c>
      <c r="B34" s="315" t="s">
        <v>67</v>
      </c>
      <c r="C34" s="56">
        <v>100000</v>
      </c>
      <c r="D34" s="56">
        <v>0</v>
      </c>
      <c r="E34" s="30">
        <f t="shared" si="0"/>
        <v>0</v>
      </c>
      <c r="F34" s="111"/>
      <c r="G34" s="111"/>
    </row>
    <row r="35" spans="1:7" ht="13.5" thickBot="1" x14ac:dyDescent="0.3">
      <c r="A35" s="378" t="s">
        <v>582</v>
      </c>
      <c r="B35" s="379" t="s">
        <v>583</v>
      </c>
      <c r="C35" s="80">
        <v>40000</v>
      </c>
      <c r="D35" s="80">
        <v>0</v>
      </c>
      <c r="E35" s="30">
        <f t="shared" si="0"/>
        <v>0</v>
      </c>
      <c r="F35" s="440"/>
      <c r="G35" s="441"/>
    </row>
    <row r="36" spans="1:7" ht="13.5" thickBot="1" x14ac:dyDescent="0.3">
      <c r="A36" s="381" t="s">
        <v>68</v>
      </c>
      <c r="B36" s="282"/>
      <c r="C36" s="60">
        <f>SUM(C14:C35)</f>
        <v>2313459.11</v>
      </c>
      <c r="D36" s="60">
        <f>SUM(D14:D35)</f>
        <v>1120574.8699999999</v>
      </c>
      <c r="E36" s="60">
        <f>SUM(E14:E35)</f>
        <v>1941560.13</v>
      </c>
      <c r="F36" s="60">
        <f>SUM(F14:F35)</f>
        <v>3062135</v>
      </c>
      <c r="G36" s="60">
        <f>SUM(G14:G35)</f>
        <v>3108000</v>
      </c>
    </row>
    <row r="37" spans="1:7" x14ac:dyDescent="0.25">
      <c r="A37" s="268" t="s">
        <v>69</v>
      </c>
      <c r="B37" s="284"/>
      <c r="C37" s="442"/>
      <c r="D37" s="442"/>
      <c r="E37" s="442"/>
      <c r="F37" s="442"/>
      <c r="G37" s="442"/>
    </row>
    <row r="38" spans="1:7" x14ac:dyDescent="0.25">
      <c r="A38" s="245" t="s">
        <v>70</v>
      </c>
      <c r="B38" s="436" t="s">
        <v>71</v>
      </c>
      <c r="C38" s="30">
        <v>119275</v>
      </c>
      <c r="D38" s="30">
        <v>50698.28</v>
      </c>
      <c r="E38" s="30">
        <f>F38-D38</f>
        <v>149301.72</v>
      </c>
      <c r="F38" s="30">
        <v>200000</v>
      </c>
      <c r="G38" s="30">
        <v>200000</v>
      </c>
    </row>
    <row r="39" spans="1:7" x14ac:dyDescent="0.25">
      <c r="A39" s="245" t="s">
        <v>72</v>
      </c>
      <c r="B39" s="436" t="s">
        <v>73</v>
      </c>
      <c r="C39" s="30">
        <v>78850</v>
      </c>
      <c r="D39" s="30">
        <v>21200</v>
      </c>
      <c r="E39" s="30">
        <f t="shared" ref="E39:E51" si="1">F39-D39</f>
        <v>158800</v>
      </c>
      <c r="F39" s="30">
        <v>180000</v>
      </c>
      <c r="G39" s="30">
        <v>180000</v>
      </c>
    </row>
    <row r="40" spans="1:7" x14ac:dyDescent="0.25">
      <c r="A40" s="245" t="s">
        <v>584</v>
      </c>
      <c r="B40" s="436" t="s">
        <v>74</v>
      </c>
      <c r="C40" s="30">
        <v>119855.57</v>
      </c>
      <c r="D40" s="30">
        <v>30158</v>
      </c>
      <c r="E40" s="30">
        <f t="shared" si="1"/>
        <v>99842</v>
      </c>
      <c r="F40" s="30">
        <v>130000</v>
      </c>
      <c r="G40" s="30">
        <v>130000</v>
      </c>
    </row>
    <row r="41" spans="1:7" x14ac:dyDescent="0.25">
      <c r="A41" s="270" t="s">
        <v>79</v>
      </c>
      <c r="B41" s="436" t="s">
        <v>80</v>
      </c>
      <c r="C41" s="30">
        <v>9925</v>
      </c>
      <c r="D41" s="30">
        <v>0</v>
      </c>
      <c r="E41" s="30">
        <f t="shared" si="1"/>
        <v>15000</v>
      </c>
      <c r="F41" s="30">
        <v>15000</v>
      </c>
      <c r="G41" s="30">
        <v>15000</v>
      </c>
    </row>
    <row r="42" spans="1:7" x14ac:dyDescent="0.25">
      <c r="A42" s="270" t="s">
        <v>81</v>
      </c>
      <c r="B42" s="436" t="s">
        <v>82</v>
      </c>
      <c r="C42" s="30">
        <v>38322</v>
      </c>
      <c r="D42" s="30">
        <v>0</v>
      </c>
      <c r="E42" s="30">
        <f t="shared" si="1"/>
        <v>50000</v>
      </c>
      <c r="F42" s="30">
        <v>50000</v>
      </c>
      <c r="G42" s="30">
        <v>50000</v>
      </c>
    </row>
    <row r="43" spans="1:7" x14ac:dyDescent="0.25">
      <c r="A43" s="270" t="s">
        <v>87</v>
      </c>
      <c r="B43" s="436" t="s">
        <v>88</v>
      </c>
      <c r="C43" s="30">
        <v>0</v>
      </c>
      <c r="D43" s="30">
        <v>0</v>
      </c>
      <c r="E43" s="30">
        <f t="shared" si="1"/>
        <v>1000</v>
      </c>
      <c r="F43" s="30">
        <v>1000</v>
      </c>
      <c r="G43" s="30">
        <v>1000</v>
      </c>
    </row>
    <row r="44" spans="1:7" x14ac:dyDescent="0.25">
      <c r="A44" s="270" t="s">
        <v>90</v>
      </c>
      <c r="B44" s="436" t="s">
        <v>91</v>
      </c>
      <c r="C44" s="30">
        <v>21116.79</v>
      </c>
      <c r="D44" s="30">
        <v>5522.67</v>
      </c>
      <c r="E44" s="30">
        <f t="shared" si="1"/>
        <v>18477.330000000002</v>
      </c>
      <c r="F44" s="30">
        <v>24000</v>
      </c>
      <c r="G44" s="30">
        <v>36000</v>
      </c>
    </row>
    <row r="45" spans="1:7" x14ac:dyDescent="0.25">
      <c r="A45" s="270" t="s">
        <v>109</v>
      </c>
      <c r="B45" s="436" t="s">
        <v>110</v>
      </c>
      <c r="C45" s="30">
        <v>36200</v>
      </c>
      <c r="D45" s="30">
        <v>0</v>
      </c>
      <c r="E45" s="30">
        <f t="shared" si="1"/>
        <v>55000</v>
      </c>
      <c r="F45" s="30">
        <v>55000</v>
      </c>
      <c r="G45" s="30">
        <v>55000</v>
      </c>
    </row>
    <row r="46" spans="1:7" x14ac:dyDescent="0.25">
      <c r="A46" s="270" t="s">
        <v>185</v>
      </c>
      <c r="B46" s="436"/>
      <c r="C46" s="30"/>
      <c r="D46" s="443"/>
      <c r="E46" s="30">
        <f t="shared" si="1"/>
        <v>0</v>
      </c>
      <c r="F46" s="30"/>
      <c r="G46" s="30"/>
    </row>
    <row r="47" spans="1:7" x14ac:dyDescent="0.25">
      <c r="A47" s="270" t="s">
        <v>228</v>
      </c>
      <c r="B47" s="436" t="s">
        <v>113</v>
      </c>
      <c r="C47" s="30">
        <v>8000</v>
      </c>
      <c r="D47" s="30">
        <v>0</v>
      </c>
      <c r="E47" s="30">
        <f t="shared" si="1"/>
        <v>25000</v>
      </c>
      <c r="F47" s="30">
        <v>25000</v>
      </c>
      <c r="G47" s="30">
        <v>25000</v>
      </c>
    </row>
    <row r="48" spans="1:7" x14ac:dyDescent="0.25">
      <c r="A48" s="270" t="s">
        <v>118</v>
      </c>
      <c r="B48" s="436" t="s">
        <v>119</v>
      </c>
      <c r="C48" s="30">
        <v>14993</v>
      </c>
      <c r="D48" s="30">
        <v>0</v>
      </c>
      <c r="E48" s="30">
        <f t="shared" si="1"/>
        <v>15000</v>
      </c>
      <c r="F48" s="30">
        <v>15000</v>
      </c>
      <c r="G48" s="30">
        <v>15000</v>
      </c>
    </row>
    <row r="49" spans="1:7" x14ac:dyDescent="0.25">
      <c r="A49" s="270" t="s">
        <v>295</v>
      </c>
      <c r="B49" s="436"/>
      <c r="C49" s="30"/>
      <c r="D49" s="30"/>
      <c r="E49" s="30">
        <f t="shared" si="1"/>
        <v>0</v>
      </c>
      <c r="F49" s="30"/>
      <c r="G49" s="30"/>
    </row>
    <row r="50" spans="1:7" ht="10.5" customHeight="1" x14ac:dyDescent="0.25">
      <c r="A50" s="270" t="s">
        <v>296</v>
      </c>
      <c r="B50" s="436" t="s">
        <v>191</v>
      </c>
      <c r="C50" s="30">
        <v>7500</v>
      </c>
      <c r="D50" s="30">
        <v>0</v>
      </c>
      <c r="E50" s="30">
        <f t="shared" si="1"/>
        <v>20000</v>
      </c>
      <c r="F50" s="30">
        <v>20000</v>
      </c>
      <c r="G50" s="30">
        <v>20000</v>
      </c>
    </row>
    <row r="51" spans="1:7" ht="13.5" thickBot="1" x14ac:dyDescent="0.3">
      <c r="A51" s="397" t="s">
        <v>192</v>
      </c>
      <c r="B51" s="444" t="s">
        <v>142</v>
      </c>
      <c r="C51" s="34">
        <v>54052.5</v>
      </c>
      <c r="D51" s="34">
        <v>8258</v>
      </c>
      <c r="E51" s="30">
        <f t="shared" si="1"/>
        <v>56742</v>
      </c>
      <c r="F51" s="34">
        <v>65000</v>
      </c>
      <c r="G51" s="34">
        <v>65000</v>
      </c>
    </row>
    <row r="52" spans="1:7" ht="13.5" thickBot="1" x14ac:dyDescent="0.3">
      <c r="A52" s="445" t="s">
        <v>193</v>
      </c>
      <c r="B52" s="319"/>
      <c r="C52" s="65">
        <f>SUM(C38:C51)</f>
        <v>508089.86</v>
      </c>
      <c r="D52" s="65">
        <f>SUM(D38:D51)</f>
        <v>115836.95</v>
      </c>
      <c r="E52" s="66">
        <f>SUM(E38:E51)</f>
        <v>664163.05000000005</v>
      </c>
      <c r="F52" s="66">
        <f>SUM(F38:F51)</f>
        <v>780000</v>
      </c>
      <c r="G52" s="66">
        <f>SUM(G38:G51)</f>
        <v>792000</v>
      </c>
    </row>
    <row r="53" spans="1:7" x14ac:dyDescent="0.25">
      <c r="A53" s="403" t="s">
        <v>144</v>
      </c>
      <c r="B53" s="267"/>
      <c r="C53" s="442"/>
      <c r="D53" s="442"/>
      <c r="E53" s="442"/>
      <c r="F53" s="442"/>
      <c r="G53" s="442"/>
    </row>
    <row r="54" spans="1:7" x14ac:dyDescent="0.25">
      <c r="A54" s="446" t="s">
        <v>210</v>
      </c>
      <c r="B54" s="436" t="s">
        <v>152</v>
      </c>
      <c r="C54" s="41">
        <v>0</v>
      </c>
      <c r="D54" s="41">
        <v>0</v>
      </c>
      <c r="E54" s="30">
        <f>F54-D54</f>
        <v>0</v>
      </c>
      <c r="F54" s="41"/>
      <c r="G54" s="41"/>
    </row>
    <row r="55" spans="1:7" x14ac:dyDescent="0.25">
      <c r="A55" s="270" t="s">
        <v>153</v>
      </c>
      <c r="B55" s="436"/>
      <c r="C55" s="375"/>
      <c r="D55" s="375"/>
      <c r="E55" s="30">
        <f>F55-D55</f>
        <v>0</v>
      </c>
      <c r="F55" s="375"/>
      <c r="G55" s="375"/>
    </row>
    <row r="56" spans="1:7" x14ac:dyDescent="0.25">
      <c r="A56" s="270" t="s">
        <v>283</v>
      </c>
      <c r="B56" s="286" t="s">
        <v>155</v>
      </c>
      <c r="C56" s="373">
        <v>0</v>
      </c>
      <c r="D56" s="373">
        <v>0</v>
      </c>
      <c r="E56" s="30">
        <f>F56-D56</f>
        <v>115000</v>
      </c>
      <c r="F56" s="99">
        <v>115000</v>
      </c>
      <c r="G56" s="99"/>
    </row>
    <row r="57" spans="1:7" ht="11.25" customHeight="1" x14ac:dyDescent="0.25">
      <c r="A57" s="270" t="s">
        <v>212</v>
      </c>
      <c r="B57" s="286" t="s">
        <v>159</v>
      </c>
      <c r="C57" s="375">
        <v>0</v>
      </c>
      <c r="D57" s="375">
        <v>0</v>
      </c>
      <c r="E57" s="30">
        <f>F57-D57</f>
        <v>0</v>
      </c>
      <c r="F57" s="375"/>
      <c r="G57" s="375"/>
    </row>
    <row r="58" spans="1:7" ht="13.5" thickBot="1" x14ac:dyDescent="0.3">
      <c r="A58" s="397" t="s">
        <v>160</v>
      </c>
      <c r="B58" s="315" t="s">
        <v>161</v>
      </c>
      <c r="C58" s="112">
        <v>0</v>
      </c>
      <c r="D58" s="112">
        <v>0</v>
      </c>
      <c r="E58" s="30">
        <f>F58-D58</f>
        <v>0</v>
      </c>
      <c r="F58" s="36"/>
      <c r="G58" s="36">
        <v>10000</v>
      </c>
    </row>
    <row r="59" spans="1:7" ht="13.5" thickBot="1" x14ac:dyDescent="0.3">
      <c r="A59" s="381" t="s">
        <v>164</v>
      </c>
      <c r="B59" s="340"/>
      <c r="C59" s="324">
        <f>SUM(C54:C58)</f>
        <v>0</v>
      </c>
      <c r="D59" s="324">
        <f>SUM(D54:D58)</f>
        <v>0</v>
      </c>
      <c r="E59" s="324">
        <f>SUM(E54:E58)</f>
        <v>115000</v>
      </c>
      <c r="F59" s="324">
        <f>SUM(F54:F58)</f>
        <v>115000</v>
      </c>
      <c r="G59" s="324">
        <f>SUM(G54:G58)</f>
        <v>10000</v>
      </c>
    </row>
    <row r="60" spans="1:7" ht="13.5" thickBot="1" x14ac:dyDescent="0.3">
      <c r="A60" s="351" t="s">
        <v>165</v>
      </c>
      <c r="B60" s="323"/>
      <c r="C60" s="324">
        <f>C59+C52+C36</f>
        <v>2821548.9699999997</v>
      </c>
      <c r="D60" s="324">
        <f>D59+D52+D36</f>
        <v>1236411.8199999998</v>
      </c>
      <c r="E60" s="324">
        <f>E59+E52+E36</f>
        <v>2720723.1799999997</v>
      </c>
      <c r="F60" s="324">
        <f>F59+F52+F36</f>
        <v>3957135</v>
      </c>
      <c r="G60" s="324">
        <f>G36+G52+G59</f>
        <v>3910000</v>
      </c>
    </row>
    <row r="61" spans="1:7" x14ac:dyDescent="0.25">
      <c r="A61" s="325"/>
      <c r="B61" s="326"/>
      <c r="C61" s="345"/>
      <c r="D61" s="345"/>
      <c r="E61" s="345"/>
      <c r="F61" s="447"/>
      <c r="G61" s="447"/>
    </row>
    <row r="62" spans="1:7" x14ac:dyDescent="0.25">
      <c r="A62" s="301" t="s">
        <v>215</v>
      </c>
      <c r="B62" s="301" t="s">
        <v>167</v>
      </c>
      <c r="C62" s="301"/>
      <c r="D62" s="262"/>
      <c r="E62" s="661" t="s">
        <v>1</v>
      </c>
      <c r="F62" s="661"/>
      <c r="G62" s="259"/>
    </row>
    <row r="63" spans="1:7" ht="12.75" customHeight="1" x14ac:dyDescent="0.25">
      <c r="A63" s="259"/>
      <c r="B63" s="262"/>
      <c r="C63" s="262"/>
      <c r="D63" s="262"/>
      <c r="E63" s="262"/>
      <c r="F63" s="262"/>
      <c r="G63" s="262"/>
    </row>
    <row r="64" spans="1:7" ht="12.75" customHeight="1" x14ac:dyDescent="0.25">
      <c r="A64" s="347" t="s">
        <v>169</v>
      </c>
      <c r="B64" s="662" t="s">
        <v>169</v>
      </c>
      <c r="C64" s="662"/>
      <c r="D64" s="662"/>
      <c r="E64" s="264"/>
      <c r="F64" s="663" t="s">
        <v>168</v>
      </c>
      <c r="G64" s="663"/>
    </row>
    <row r="65" spans="1:7" ht="12.75" customHeight="1" x14ac:dyDescent="0.25">
      <c r="A65" s="302" t="s">
        <v>171</v>
      </c>
      <c r="B65" s="680" t="s">
        <v>171</v>
      </c>
      <c r="C65" s="680"/>
      <c r="D65" s="680"/>
      <c r="E65" s="262"/>
      <c r="F65" s="679" t="s">
        <v>170</v>
      </c>
      <c r="G65" s="679"/>
    </row>
    <row r="66" spans="1:7" ht="12.75" customHeight="1" x14ac:dyDescent="0.25">
      <c r="A66" s="302"/>
      <c r="B66" s="303"/>
      <c r="C66" s="303"/>
      <c r="D66" s="303"/>
      <c r="E66" s="262"/>
      <c r="F66" s="302"/>
      <c r="G66" s="302"/>
    </row>
    <row r="67" spans="1:7" ht="12.75" customHeight="1" x14ac:dyDescent="0.25">
      <c r="A67" s="302"/>
      <c r="B67" s="303"/>
      <c r="C67" s="303"/>
      <c r="D67" s="303"/>
      <c r="E67" s="262"/>
      <c r="F67" s="302"/>
      <c r="G67" s="302"/>
    </row>
    <row r="68" spans="1:7" ht="12.75" customHeight="1" x14ac:dyDescent="0.25">
      <c r="A68" s="302"/>
      <c r="B68" s="303"/>
      <c r="C68" s="303"/>
      <c r="D68" s="303"/>
      <c r="E68" s="262"/>
      <c r="F68" s="302"/>
      <c r="G68" s="302"/>
    </row>
    <row r="69" spans="1:7" ht="12.75" customHeight="1" x14ac:dyDescent="0.25">
      <c r="A69" s="302"/>
      <c r="B69" s="303"/>
      <c r="C69" s="303"/>
      <c r="D69" s="303"/>
      <c r="E69" s="262"/>
      <c r="F69" s="302"/>
      <c r="G69" s="302"/>
    </row>
    <row r="70" spans="1:7" x14ac:dyDescent="0.25">
      <c r="A70" s="302"/>
      <c r="B70" s="303"/>
      <c r="C70" s="303"/>
      <c r="D70" s="303"/>
      <c r="E70" s="262"/>
      <c r="F70" s="302"/>
      <c r="G70" s="302"/>
    </row>
    <row r="71" spans="1:7" x14ac:dyDescent="0.25">
      <c r="A71" s="302"/>
      <c r="B71" s="303"/>
      <c r="C71" s="303"/>
      <c r="D71" s="303"/>
      <c r="E71" s="262"/>
      <c r="F71" s="302"/>
      <c r="G71" s="302"/>
    </row>
    <row r="72" spans="1:7" x14ac:dyDescent="0.25">
      <c r="A72" s="302"/>
      <c r="B72" s="346"/>
      <c r="C72" s="346"/>
      <c r="D72" s="346"/>
      <c r="E72" s="113"/>
      <c r="F72" s="113"/>
      <c r="G72" s="113"/>
    </row>
    <row r="73" spans="1:7" x14ac:dyDescent="0.25">
      <c r="A73" s="660"/>
      <c r="B73" s="346"/>
      <c r="C73" s="346"/>
      <c r="D73" s="346"/>
      <c r="E73" s="113"/>
      <c r="F73" s="113"/>
      <c r="G73" s="113"/>
    </row>
    <row r="74" spans="1:7" x14ac:dyDescent="0.25">
      <c r="A74" s="660"/>
      <c r="B74" s="346"/>
      <c r="C74" s="346"/>
      <c r="D74" s="346"/>
      <c r="E74" s="113"/>
      <c r="F74" s="113"/>
      <c r="G74" s="113"/>
    </row>
    <row r="75" spans="1:7" x14ac:dyDescent="0.25">
      <c r="A75" s="660"/>
      <c r="B75" s="346"/>
      <c r="C75" s="346"/>
      <c r="D75" s="346"/>
      <c r="E75" s="113"/>
      <c r="F75" s="113"/>
      <c r="G75" s="113"/>
    </row>
    <row r="76" spans="1:7" ht="10.5" customHeight="1" x14ac:dyDescent="0.25">
      <c r="A76" s="325"/>
      <c r="B76" s="326"/>
      <c r="C76" s="345"/>
      <c r="D76" s="345"/>
      <c r="E76" s="345"/>
      <c r="F76" s="345"/>
      <c r="G76" s="447"/>
    </row>
    <row r="77" spans="1:7" ht="11.1" customHeight="1" x14ac:dyDescent="0.25">
      <c r="A77" s="325"/>
      <c r="B77" s="326"/>
      <c r="C77" s="345"/>
      <c r="D77" s="345"/>
      <c r="E77" s="345"/>
      <c r="F77" s="345"/>
      <c r="G77" s="447"/>
    </row>
    <row r="78" spans="1:7" x14ac:dyDescent="0.25">
      <c r="A78" s="261" t="s">
        <v>597</v>
      </c>
      <c r="B78" s="262"/>
      <c r="C78" s="262"/>
      <c r="D78" s="262"/>
      <c r="E78" s="262"/>
      <c r="F78" s="262"/>
      <c r="G78" s="262"/>
    </row>
    <row r="79" spans="1:7" ht="18" customHeight="1" x14ac:dyDescent="0.25">
      <c r="A79" s="261"/>
      <c r="B79" s="262"/>
      <c r="C79" s="262"/>
      <c r="D79" s="262"/>
      <c r="E79" s="262"/>
      <c r="F79" s="262"/>
      <c r="G79" s="262"/>
    </row>
    <row r="80" spans="1:7" x14ac:dyDescent="0.25">
      <c r="A80" s="262"/>
      <c r="B80" s="262"/>
      <c r="C80" s="262"/>
      <c r="D80" s="262"/>
      <c r="E80" s="262"/>
      <c r="F80" s="262"/>
      <c r="G80" s="262"/>
    </row>
    <row r="81" spans="1:7" ht="15" x14ac:dyDescent="0.25">
      <c r="A81" s="676" t="s">
        <v>8</v>
      </c>
      <c r="B81" s="676"/>
      <c r="C81" s="676"/>
      <c r="D81" s="676"/>
      <c r="E81" s="676"/>
      <c r="F81" s="676"/>
      <c r="G81" s="676"/>
    </row>
    <row r="82" spans="1:7" ht="28.5" customHeight="1" x14ac:dyDescent="0.25">
      <c r="A82" s="664" t="s">
        <v>9</v>
      </c>
      <c r="B82" s="664"/>
      <c r="C82" s="664"/>
      <c r="D82" s="664"/>
      <c r="E82" s="664"/>
      <c r="F82" s="664"/>
      <c r="G82" s="664"/>
    </row>
    <row r="83" spans="1:7" x14ac:dyDescent="0.25">
      <c r="A83" s="265"/>
      <c r="B83" s="347"/>
      <c r="C83" s="347"/>
      <c r="D83" s="347"/>
      <c r="E83" s="347"/>
      <c r="F83" s="347"/>
      <c r="G83" s="347"/>
    </row>
    <row r="84" spans="1:7" ht="15" x14ac:dyDescent="0.25">
      <c r="A84" s="681" t="s">
        <v>297</v>
      </c>
      <c r="B84" s="681"/>
      <c r="C84" s="681"/>
      <c r="D84" s="306"/>
      <c r="E84" s="306"/>
      <c r="F84" s="262"/>
      <c r="G84" s="262"/>
    </row>
    <row r="85" spans="1:7" x14ac:dyDescent="0.25">
      <c r="A85" s="674" t="s">
        <v>13</v>
      </c>
      <c r="B85" s="226" t="s">
        <v>14</v>
      </c>
      <c r="C85" s="227" t="s">
        <v>15</v>
      </c>
      <c r="D85" s="671" t="s">
        <v>581</v>
      </c>
      <c r="E85" s="672"/>
      <c r="F85" s="673"/>
      <c r="G85" s="228" t="s">
        <v>16</v>
      </c>
    </row>
    <row r="86" spans="1:7" x14ac:dyDescent="0.25">
      <c r="A86" s="675"/>
      <c r="B86" s="229" t="s">
        <v>17</v>
      </c>
      <c r="C86" s="230">
        <v>2019</v>
      </c>
      <c r="D86" s="231" t="s">
        <v>18</v>
      </c>
      <c r="E86" s="231" t="s">
        <v>19</v>
      </c>
      <c r="F86" s="674" t="s">
        <v>20</v>
      </c>
      <c r="G86" s="232">
        <v>2021</v>
      </c>
    </row>
    <row r="87" spans="1:7" x14ac:dyDescent="0.25">
      <c r="A87" s="675"/>
      <c r="B87" s="233"/>
      <c r="C87" s="230" t="s">
        <v>21</v>
      </c>
      <c r="D87" s="229" t="s">
        <v>21</v>
      </c>
      <c r="E87" s="229" t="s">
        <v>22</v>
      </c>
      <c r="F87" s="675"/>
      <c r="G87" s="232" t="s">
        <v>23</v>
      </c>
    </row>
    <row r="88" spans="1:7" x14ac:dyDescent="0.25">
      <c r="A88" s="234" t="s">
        <v>24</v>
      </c>
      <c r="B88" s="236" t="s">
        <v>25</v>
      </c>
      <c r="C88" s="235" t="s">
        <v>26</v>
      </c>
      <c r="D88" s="236" t="s">
        <v>27</v>
      </c>
      <c r="E88" s="236" t="s">
        <v>28</v>
      </c>
      <c r="F88" s="236" t="s">
        <v>29</v>
      </c>
      <c r="G88" s="237" t="s">
        <v>30</v>
      </c>
    </row>
    <row r="89" spans="1:7" x14ac:dyDescent="0.25">
      <c r="A89" s="268" t="s">
        <v>31</v>
      </c>
      <c r="B89" s="448"/>
      <c r="C89" s="332"/>
      <c r="D89" s="332"/>
      <c r="E89" s="332"/>
      <c r="F89" s="332"/>
      <c r="G89" s="332"/>
    </row>
    <row r="90" spans="1:7" x14ac:dyDescent="0.25">
      <c r="A90" s="268" t="s">
        <v>32</v>
      </c>
      <c r="B90" s="312"/>
      <c r="C90" s="449"/>
      <c r="D90" s="332"/>
      <c r="E90" s="332"/>
      <c r="F90" s="332"/>
      <c r="G90" s="407"/>
    </row>
    <row r="91" spans="1:7" x14ac:dyDescent="0.25">
      <c r="A91" s="270" t="s">
        <v>257</v>
      </c>
      <c r="B91" s="286" t="s">
        <v>34</v>
      </c>
      <c r="C91" s="30">
        <v>1810432.43</v>
      </c>
      <c r="D91" s="30">
        <v>918349.99</v>
      </c>
      <c r="E91" s="30">
        <f t="shared" ref="E91:E111" si="2">F91-D91</f>
        <v>1002850.01</v>
      </c>
      <c r="F91" s="54">
        <v>1921200</v>
      </c>
      <c r="G91" s="54">
        <v>1989000</v>
      </c>
    </row>
    <row r="92" spans="1:7" x14ac:dyDescent="0.25">
      <c r="A92" s="270" t="s">
        <v>258</v>
      </c>
      <c r="B92" s="286" t="s">
        <v>36</v>
      </c>
      <c r="C92" s="30">
        <v>161454.48000000001</v>
      </c>
      <c r="D92" s="30">
        <v>81181.86</v>
      </c>
      <c r="E92" s="30">
        <f t="shared" si="2"/>
        <v>86818.14</v>
      </c>
      <c r="F92" s="54">
        <v>168000</v>
      </c>
      <c r="G92" s="54">
        <v>168000</v>
      </c>
    </row>
    <row r="93" spans="1:7" x14ac:dyDescent="0.25">
      <c r="A93" s="270" t="s">
        <v>37</v>
      </c>
      <c r="B93" s="286" t="s">
        <v>38</v>
      </c>
      <c r="C93" s="30">
        <v>81000</v>
      </c>
      <c r="D93" s="30">
        <v>40500</v>
      </c>
      <c r="E93" s="30">
        <f t="shared" si="2"/>
        <v>40500</v>
      </c>
      <c r="F93" s="54">
        <v>81000</v>
      </c>
      <c r="G93" s="54">
        <v>81000</v>
      </c>
    </row>
    <row r="94" spans="1:7" x14ac:dyDescent="0.25">
      <c r="A94" s="270" t="s">
        <v>259</v>
      </c>
      <c r="B94" s="286" t="s">
        <v>177</v>
      </c>
      <c r="C94" s="30">
        <v>81000</v>
      </c>
      <c r="D94" s="30">
        <v>40500</v>
      </c>
      <c r="E94" s="30">
        <f t="shared" si="2"/>
        <v>40500</v>
      </c>
      <c r="F94" s="54">
        <v>81000</v>
      </c>
      <c r="G94" s="54">
        <v>81000</v>
      </c>
    </row>
    <row r="95" spans="1:7" x14ac:dyDescent="0.25">
      <c r="A95" s="270" t="s">
        <v>39</v>
      </c>
      <c r="B95" s="286" t="s">
        <v>40</v>
      </c>
      <c r="C95" s="30">
        <v>42000</v>
      </c>
      <c r="D95" s="30">
        <v>36000</v>
      </c>
      <c r="E95" s="30">
        <f t="shared" si="2"/>
        <v>6000</v>
      </c>
      <c r="F95" s="54">
        <v>42000</v>
      </c>
      <c r="G95" s="54">
        <v>42000</v>
      </c>
    </row>
    <row r="96" spans="1:7" x14ac:dyDescent="0.25">
      <c r="A96" s="270" t="s">
        <v>41</v>
      </c>
      <c r="B96" s="286" t="s">
        <v>42</v>
      </c>
      <c r="C96" s="30">
        <v>0</v>
      </c>
      <c r="D96" s="30">
        <v>0</v>
      </c>
      <c r="E96" s="30">
        <f t="shared" si="2"/>
        <v>0</v>
      </c>
      <c r="F96" s="54"/>
      <c r="G96" s="54"/>
    </row>
    <row r="97" spans="1:7" x14ac:dyDescent="0.25">
      <c r="A97" s="270" t="s">
        <v>334</v>
      </c>
      <c r="B97" s="286" t="s">
        <v>335</v>
      </c>
      <c r="C97" s="98">
        <v>0</v>
      </c>
      <c r="D97" s="375">
        <v>36000</v>
      </c>
      <c r="E97" s="30">
        <f t="shared" si="2"/>
        <v>51000</v>
      </c>
      <c r="F97" s="374">
        <v>87000</v>
      </c>
      <c r="G97" s="374"/>
    </row>
    <row r="98" spans="1:7" x14ac:dyDescent="0.25">
      <c r="A98" s="270" t="s">
        <v>222</v>
      </c>
      <c r="B98" s="286" t="s">
        <v>44</v>
      </c>
      <c r="C98" s="30">
        <v>154935</v>
      </c>
      <c r="D98" s="30">
        <v>0</v>
      </c>
      <c r="E98" s="30">
        <f t="shared" si="2"/>
        <v>160100</v>
      </c>
      <c r="F98" s="54">
        <v>160100</v>
      </c>
      <c r="G98" s="54">
        <v>166000</v>
      </c>
    </row>
    <row r="99" spans="1:7" x14ac:dyDescent="0.25">
      <c r="A99" s="270" t="s">
        <v>45</v>
      </c>
      <c r="B99" s="286" t="s">
        <v>46</v>
      </c>
      <c r="C99" s="30">
        <v>154935</v>
      </c>
      <c r="D99" s="30">
        <v>145319</v>
      </c>
      <c r="E99" s="30">
        <f t="shared" si="2"/>
        <v>14781</v>
      </c>
      <c r="F99" s="54">
        <v>160100</v>
      </c>
      <c r="G99" s="54">
        <v>166000</v>
      </c>
    </row>
    <row r="100" spans="1:7" x14ac:dyDescent="0.25">
      <c r="A100" s="270" t="s">
        <v>47</v>
      </c>
      <c r="B100" s="286" t="s">
        <v>48</v>
      </c>
      <c r="C100" s="30">
        <v>35000</v>
      </c>
      <c r="D100" s="30">
        <v>0</v>
      </c>
      <c r="E100" s="30">
        <f t="shared" si="2"/>
        <v>35000</v>
      </c>
      <c r="F100" s="54">
        <v>35000</v>
      </c>
      <c r="G100" s="54">
        <v>35000</v>
      </c>
    </row>
    <row r="101" spans="1:7" x14ac:dyDescent="0.25">
      <c r="A101" s="270" t="s">
        <v>49</v>
      </c>
      <c r="B101" s="286" t="s">
        <v>50</v>
      </c>
      <c r="C101" s="30">
        <v>223106.4</v>
      </c>
      <c r="D101" s="30">
        <v>111635.04</v>
      </c>
      <c r="E101" s="30">
        <f t="shared" si="2"/>
        <v>119764.96</v>
      </c>
      <c r="F101" s="54">
        <v>231400</v>
      </c>
      <c r="G101" s="54">
        <v>239000</v>
      </c>
    </row>
    <row r="102" spans="1:7" x14ac:dyDescent="0.25">
      <c r="A102" s="270" t="s">
        <v>298</v>
      </c>
      <c r="B102" s="286" t="s">
        <v>52</v>
      </c>
      <c r="C102" s="30">
        <v>37184.400000000001</v>
      </c>
      <c r="D102" s="30">
        <v>18667.599999999999</v>
      </c>
      <c r="E102" s="30">
        <f t="shared" si="2"/>
        <v>20582.400000000001</v>
      </c>
      <c r="F102" s="54">
        <v>39250</v>
      </c>
      <c r="G102" s="54">
        <v>40000</v>
      </c>
    </row>
    <row r="103" spans="1:7" x14ac:dyDescent="0.25">
      <c r="A103" s="270" t="s">
        <v>261</v>
      </c>
      <c r="B103" s="286" t="s">
        <v>54</v>
      </c>
      <c r="C103" s="30">
        <v>19383.599999999999</v>
      </c>
      <c r="D103" s="30">
        <v>12241.08</v>
      </c>
      <c r="E103" s="30">
        <f t="shared" si="2"/>
        <v>19758.919999999998</v>
      </c>
      <c r="F103" s="54">
        <v>32000</v>
      </c>
      <c r="G103" s="54">
        <v>33000</v>
      </c>
    </row>
    <row r="104" spans="1:7" x14ac:dyDescent="0.25">
      <c r="A104" s="270" t="s">
        <v>55</v>
      </c>
      <c r="B104" s="286"/>
      <c r="C104" s="30"/>
      <c r="D104" s="30"/>
      <c r="E104" s="30">
        <f t="shared" si="2"/>
        <v>0</v>
      </c>
      <c r="F104" s="54"/>
      <c r="G104" s="54"/>
    </row>
    <row r="105" spans="1:7" x14ac:dyDescent="0.25">
      <c r="A105" s="270" t="s">
        <v>56</v>
      </c>
      <c r="B105" s="286" t="s">
        <v>57</v>
      </c>
      <c r="C105" s="30">
        <v>8385.9599999999991</v>
      </c>
      <c r="D105" s="30">
        <v>3900</v>
      </c>
      <c r="E105" s="30">
        <f t="shared" si="2"/>
        <v>15715</v>
      </c>
      <c r="F105" s="54">
        <v>19615</v>
      </c>
      <c r="G105" s="54">
        <v>20000</v>
      </c>
    </row>
    <row r="106" spans="1:7" x14ac:dyDescent="0.25">
      <c r="A106" s="270" t="s">
        <v>262</v>
      </c>
      <c r="B106" s="286" t="s">
        <v>59</v>
      </c>
      <c r="C106" s="30">
        <v>122733.92</v>
      </c>
      <c r="D106" s="30">
        <v>16535.099999999999</v>
      </c>
      <c r="E106" s="30">
        <f t="shared" si="2"/>
        <v>333464.90000000002</v>
      </c>
      <c r="F106" s="54">
        <v>350000</v>
      </c>
      <c r="G106" s="54">
        <v>250000</v>
      </c>
    </row>
    <row r="107" spans="1:7" x14ac:dyDescent="0.25">
      <c r="A107" s="270" t="s">
        <v>293</v>
      </c>
      <c r="B107" s="286" t="s">
        <v>61</v>
      </c>
      <c r="C107" s="64">
        <v>35000</v>
      </c>
      <c r="D107" s="64">
        <v>0</v>
      </c>
      <c r="E107" s="30">
        <f t="shared" si="2"/>
        <v>35000</v>
      </c>
      <c r="F107" s="54">
        <v>35000</v>
      </c>
      <c r="G107" s="54">
        <v>35000</v>
      </c>
    </row>
    <row r="108" spans="1:7" x14ac:dyDescent="0.25">
      <c r="A108" s="245" t="s">
        <v>294</v>
      </c>
      <c r="B108" s="286" t="s">
        <v>63</v>
      </c>
      <c r="C108" s="64">
        <v>0</v>
      </c>
      <c r="D108" s="64">
        <v>0</v>
      </c>
      <c r="E108" s="30">
        <f t="shared" si="2"/>
        <v>0</v>
      </c>
      <c r="F108" s="54"/>
      <c r="G108" s="54"/>
    </row>
    <row r="109" spans="1:7" ht="11.25" customHeight="1" x14ac:dyDescent="0.25">
      <c r="A109" s="245" t="s">
        <v>180</v>
      </c>
      <c r="B109" s="286" t="s">
        <v>65</v>
      </c>
      <c r="C109" s="64">
        <v>0</v>
      </c>
      <c r="D109" s="64">
        <v>0</v>
      </c>
      <c r="E109" s="30">
        <f t="shared" si="2"/>
        <v>0</v>
      </c>
      <c r="F109" s="54"/>
      <c r="G109" s="54"/>
    </row>
    <row r="110" spans="1:7" x14ac:dyDescent="0.25">
      <c r="A110" s="245" t="s">
        <v>66</v>
      </c>
      <c r="B110" s="315" t="s">
        <v>67</v>
      </c>
      <c r="C110" s="56">
        <v>175000</v>
      </c>
      <c r="D110" s="56">
        <v>0</v>
      </c>
      <c r="E110" s="30">
        <f t="shared" si="2"/>
        <v>0</v>
      </c>
      <c r="F110" s="58"/>
      <c r="G110" s="58"/>
    </row>
    <row r="111" spans="1:7" ht="13.5" thickBot="1" x14ac:dyDescent="0.3">
      <c r="A111" s="378" t="s">
        <v>582</v>
      </c>
      <c r="B111" s="379" t="s">
        <v>583</v>
      </c>
      <c r="C111" s="80">
        <v>60000</v>
      </c>
      <c r="D111" s="80">
        <v>0</v>
      </c>
      <c r="E111" s="30">
        <f t="shared" si="2"/>
        <v>0</v>
      </c>
      <c r="F111" s="440"/>
      <c r="G111" s="441"/>
    </row>
    <row r="112" spans="1:7" ht="13.5" thickBot="1" x14ac:dyDescent="0.3">
      <c r="A112" s="381" t="s">
        <v>68</v>
      </c>
      <c r="B112" s="282"/>
      <c r="C112" s="107">
        <f>SUM(C91:C111)</f>
        <v>3201551.19</v>
      </c>
      <c r="D112" s="107">
        <f>SUM(D91:D111)</f>
        <v>1460829.6700000004</v>
      </c>
      <c r="E112" s="107">
        <f>SUM(E91:E111)</f>
        <v>1981835.3299999996</v>
      </c>
      <c r="F112" s="107">
        <f>SUM(F91:F111)</f>
        <v>3442665</v>
      </c>
      <c r="G112" s="107">
        <f>SUM(G91:G111)</f>
        <v>3345000</v>
      </c>
    </row>
    <row r="113" spans="1:7" x14ac:dyDescent="0.25">
      <c r="A113" s="268" t="s">
        <v>69</v>
      </c>
      <c r="B113" s="284"/>
      <c r="C113" s="316"/>
      <c r="D113" s="316"/>
      <c r="E113" s="316"/>
      <c r="F113" s="316"/>
      <c r="G113" s="316"/>
    </row>
    <row r="114" spans="1:7" x14ac:dyDescent="0.25">
      <c r="A114" s="245" t="s">
        <v>70</v>
      </c>
      <c r="B114" s="286" t="s">
        <v>71</v>
      </c>
      <c r="C114" s="30">
        <v>96079</v>
      </c>
      <c r="D114" s="30">
        <v>44320</v>
      </c>
      <c r="E114" s="30">
        <f t="shared" ref="E114:E125" si="3">F114-D114</f>
        <v>115680</v>
      </c>
      <c r="F114" s="30">
        <v>160000</v>
      </c>
      <c r="G114" s="30">
        <v>160000</v>
      </c>
    </row>
    <row r="115" spans="1:7" x14ac:dyDescent="0.25">
      <c r="A115" s="245" t="s">
        <v>72</v>
      </c>
      <c r="B115" s="286" t="s">
        <v>73</v>
      </c>
      <c r="C115" s="30">
        <v>36000</v>
      </c>
      <c r="D115" s="30">
        <v>12000</v>
      </c>
      <c r="E115" s="30">
        <f t="shared" si="3"/>
        <v>68000</v>
      </c>
      <c r="F115" s="30">
        <v>80000</v>
      </c>
      <c r="G115" s="30">
        <v>80000</v>
      </c>
    </row>
    <row r="116" spans="1:7" ht="12" customHeight="1" x14ac:dyDescent="0.25">
      <c r="A116" s="245" t="s">
        <v>584</v>
      </c>
      <c r="B116" s="286" t="s">
        <v>74</v>
      </c>
      <c r="C116" s="30">
        <v>27945</v>
      </c>
      <c r="D116" s="30">
        <v>15049.2</v>
      </c>
      <c r="E116" s="30">
        <f t="shared" si="3"/>
        <v>104950.8</v>
      </c>
      <c r="F116" s="30">
        <v>120000</v>
      </c>
      <c r="G116" s="30">
        <v>120000</v>
      </c>
    </row>
    <row r="117" spans="1:7" ht="12" customHeight="1" x14ac:dyDescent="0.25">
      <c r="A117" s="270" t="s">
        <v>79</v>
      </c>
      <c r="B117" s="286" t="s">
        <v>80</v>
      </c>
      <c r="C117" s="30">
        <v>0</v>
      </c>
      <c r="D117" s="30">
        <v>0</v>
      </c>
      <c r="E117" s="30">
        <f t="shared" si="3"/>
        <v>10000</v>
      </c>
      <c r="F117" s="30">
        <v>10000</v>
      </c>
      <c r="G117" s="30">
        <v>10000</v>
      </c>
    </row>
    <row r="118" spans="1:7" ht="12" customHeight="1" x14ac:dyDescent="0.25">
      <c r="A118" s="270" t="s">
        <v>81</v>
      </c>
      <c r="B118" s="286" t="s">
        <v>82</v>
      </c>
      <c r="C118" s="30">
        <v>6308.75</v>
      </c>
      <c r="D118" s="30">
        <v>0</v>
      </c>
      <c r="E118" s="30">
        <f t="shared" si="3"/>
        <v>25000</v>
      </c>
      <c r="F118" s="30">
        <v>25000</v>
      </c>
      <c r="G118" s="30">
        <v>55200</v>
      </c>
    </row>
    <row r="119" spans="1:7" ht="12" customHeight="1" x14ac:dyDescent="0.25">
      <c r="A119" s="270" t="s">
        <v>87</v>
      </c>
      <c r="B119" s="286" t="s">
        <v>88</v>
      </c>
      <c r="C119" s="30">
        <v>7150</v>
      </c>
      <c r="D119" s="30">
        <v>2480</v>
      </c>
      <c r="E119" s="30">
        <f t="shared" si="3"/>
        <v>7520</v>
      </c>
      <c r="F119" s="30">
        <v>10000</v>
      </c>
      <c r="G119" s="30">
        <v>10000</v>
      </c>
    </row>
    <row r="120" spans="1:7" x14ac:dyDescent="0.25">
      <c r="A120" s="270" t="s">
        <v>90</v>
      </c>
      <c r="B120" s="286" t="s">
        <v>91</v>
      </c>
      <c r="C120" s="30">
        <v>0</v>
      </c>
      <c r="D120" s="30">
        <v>0</v>
      </c>
      <c r="E120" s="30">
        <f t="shared" si="3"/>
        <v>12500</v>
      </c>
      <c r="F120" s="30">
        <v>12500</v>
      </c>
      <c r="G120" s="30">
        <v>36000</v>
      </c>
    </row>
    <row r="121" spans="1:7" x14ac:dyDescent="0.25">
      <c r="A121" s="270" t="s">
        <v>109</v>
      </c>
      <c r="B121" s="286" t="s">
        <v>110</v>
      </c>
      <c r="C121" s="30">
        <v>0</v>
      </c>
      <c r="D121" s="30">
        <v>0</v>
      </c>
      <c r="E121" s="30">
        <f t="shared" si="3"/>
        <v>10000</v>
      </c>
      <c r="F121" s="30">
        <v>10000</v>
      </c>
      <c r="G121" s="30">
        <v>10000</v>
      </c>
    </row>
    <row r="122" spans="1:7" x14ac:dyDescent="0.25">
      <c r="A122" s="270" t="s">
        <v>185</v>
      </c>
      <c r="B122" s="286"/>
      <c r="C122" s="30"/>
      <c r="D122" s="30"/>
      <c r="E122" s="30">
        <f t="shared" si="3"/>
        <v>0</v>
      </c>
      <c r="F122" s="30"/>
      <c r="G122" s="30"/>
    </row>
    <row r="123" spans="1:7" ht="11.25" customHeight="1" x14ac:dyDescent="0.25">
      <c r="A123" s="270" t="s">
        <v>228</v>
      </c>
      <c r="B123" s="286" t="s">
        <v>113</v>
      </c>
      <c r="C123" s="30">
        <v>0</v>
      </c>
      <c r="D123" s="30">
        <v>0</v>
      </c>
      <c r="E123" s="30">
        <f t="shared" si="3"/>
        <v>5000</v>
      </c>
      <c r="F123" s="30">
        <v>5000</v>
      </c>
      <c r="G123" s="30">
        <v>5000</v>
      </c>
    </row>
    <row r="124" spans="1:7" x14ac:dyDescent="0.25">
      <c r="A124" s="270" t="s">
        <v>118</v>
      </c>
      <c r="B124" s="286" t="s">
        <v>119</v>
      </c>
      <c r="C124" s="64">
        <v>0</v>
      </c>
      <c r="D124" s="64">
        <v>0</v>
      </c>
      <c r="E124" s="30">
        <f t="shared" si="3"/>
        <v>15000</v>
      </c>
      <c r="F124" s="64">
        <v>15000</v>
      </c>
      <c r="G124" s="64">
        <v>15000</v>
      </c>
    </row>
    <row r="125" spans="1:7" ht="15" customHeight="1" thickBot="1" x14ac:dyDescent="0.3">
      <c r="A125" s="270" t="s">
        <v>141</v>
      </c>
      <c r="B125" s="315" t="s">
        <v>142</v>
      </c>
      <c r="C125" s="34">
        <v>10150</v>
      </c>
      <c r="D125" s="34">
        <v>3000</v>
      </c>
      <c r="E125" s="30">
        <f t="shared" si="3"/>
        <v>34500</v>
      </c>
      <c r="F125" s="34">
        <v>37500</v>
      </c>
      <c r="G125" s="34">
        <v>37500</v>
      </c>
    </row>
    <row r="126" spans="1:7" ht="12.75" customHeight="1" thickBot="1" x14ac:dyDescent="0.3">
      <c r="A126" s="381" t="s">
        <v>193</v>
      </c>
      <c r="B126" s="450"/>
      <c r="C126" s="65">
        <f>SUM(C114:C125)</f>
        <v>183632.75</v>
      </c>
      <c r="D126" s="65">
        <f>SUM(D114:D125)</f>
        <v>76849.2</v>
      </c>
      <c r="E126" s="67">
        <f>SUM(E114:E125)</f>
        <v>408150.8</v>
      </c>
      <c r="F126" s="65">
        <f>SUM(F114:F125)</f>
        <v>485000</v>
      </c>
      <c r="G126" s="65">
        <f>SUM(G114:G125)</f>
        <v>538700</v>
      </c>
    </row>
    <row r="127" spans="1:7" x14ac:dyDescent="0.25">
      <c r="A127" s="268" t="s">
        <v>144</v>
      </c>
      <c r="B127" s="284"/>
      <c r="C127" s="316"/>
      <c r="D127" s="316"/>
      <c r="E127" s="316"/>
      <c r="F127" s="316"/>
      <c r="G127" s="316"/>
    </row>
    <row r="128" spans="1:7" x14ac:dyDescent="0.25">
      <c r="A128" s="270" t="s">
        <v>153</v>
      </c>
      <c r="B128" s="286"/>
      <c r="C128" s="396"/>
      <c r="D128" s="396"/>
      <c r="E128" s="396"/>
      <c r="F128" s="396"/>
      <c r="G128" s="396"/>
    </row>
    <row r="129" spans="1:7" ht="11.25" customHeight="1" x14ac:dyDescent="0.25">
      <c r="A129" s="270" t="s">
        <v>283</v>
      </c>
      <c r="B129" s="286" t="s">
        <v>155</v>
      </c>
      <c r="C129" s="30">
        <v>39395</v>
      </c>
      <c r="D129" s="30">
        <v>0</v>
      </c>
      <c r="E129" s="30">
        <f>F129-D129</f>
        <v>50000</v>
      </c>
      <c r="F129" s="30">
        <v>50000</v>
      </c>
      <c r="G129" s="30">
        <v>19800</v>
      </c>
    </row>
    <row r="130" spans="1:7" ht="11.25" customHeight="1" x14ac:dyDescent="0.25">
      <c r="A130" s="270" t="s">
        <v>212</v>
      </c>
      <c r="B130" s="286" t="s">
        <v>159</v>
      </c>
      <c r="C130" s="30"/>
      <c r="D130" s="30">
        <v>0</v>
      </c>
      <c r="E130" s="30">
        <f>F130-D130</f>
        <v>0</v>
      </c>
      <c r="F130" s="30"/>
      <c r="G130" s="30"/>
    </row>
    <row r="131" spans="1:7" ht="13.5" thickBot="1" x14ac:dyDescent="0.3">
      <c r="A131" s="270" t="s">
        <v>242</v>
      </c>
      <c r="B131" s="315" t="s">
        <v>161</v>
      </c>
      <c r="C131" s="34"/>
      <c r="D131" s="34">
        <v>0</v>
      </c>
      <c r="E131" s="30">
        <f>F131-D131</f>
        <v>0</v>
      </c>
      <c r="F131" s="34"/>
      <c r="G131" s="34"/>
    </row>
    <row r="132" spans="1:7" ht="13.5" thickBot="1" x14ac:dyDescent="0.3">
      <c r="A132" s="381" t="s">
        <v>164</v>
      </c>
      <c r="B132" s="340"/>
      <c r="C132" s="66">
        <f>SUM(C129:C131)</f>
        <v>39395</v>
      </c>
      <c r="D132" s="66">
        <f>SUM(D129:D131)</f>
        <v>0</v>
      </c>
      <c r="E132" s="66">
        <f>SUM(E129:E131)</f>
        <v>50000</v>
      </c>
      <c r="F132" s="66">
        <f>SUM(F129:F131)</f>
        <v>50000</v>
      </c>
      <c r="G132" s="66">
        <f>SUM(G129:G131)</f>
        <v>19800</v>
      </c>
    </row>
    <row r="133" spans="1:7" ht="13.5" thickBot="1" x14ac:dyDescent="0.3">
      <c r="A133" s="351" t="s">
        <v>165</v>
      </c>
      <c r="B133" s="323"/>
      <c r="C133" s="324">
        <f>C112+C126+C132</f>
        <v>3424578.94</v>
      </c>
      <c r="D133" s="324">
        <f>D112+D126+D132</f>
        <v>1537678.8700000003</v>
      </c>
      <c r="E133" s="324">
        <f>E112+E126+E132</f>
        <v>2439986.1299999994</v>
      </c>
      <c r="F133" s="324">
        <f>F112+F126+F132</f>
        <v>3977665</v>
      </c>
      <c r="G133" s="324">
        <f>G112+G126+G132</f>
        <v>3903500</v>
      </c>
    </row>
    <row r="134" spans="1:7" x14ac:dyDescent="0.25">
      <c r="A134" s="325"/>
      <c r="B134" s="326"/>
      <c r="C134" s="345"/>
      <c r="D134" s="345"/>
      <c r="E134" s="345"/>
      <c r="F134" s="345"/>
      <c r="G134" s="345"/>
    </row>
    <row r="135" spans="1:7" x14ac:dyDescent="0.25">
      <c r="A135" s="301" t="s">
        <v>299</v>
      </c>
      <c r="B135" s="301" t="s">
        <v>167</v>
      </c>
      <c r="C135" s="301"/>
      <c r="D135" s="262"/>
      <c r="E135" s="661" t="s">
        <v>1</v>
      </c>
      <c r="F135" s="661"/>
      <c r="G135" s="259"/>
    </row>
    <row r="136" spans="1:7" ht="12.95" customHeight="1" x14ac:dyDescent="0.25">
      <c r="A136" s="301"/>
      <c r="B136" s="262"/>
      <c r="C136" s="262"/>
      <c r="D136" s="262"/>
      <c r="E136" s="262"/>
      <c r="F136" s="262"/>
      <c r="G136" s="262"/>
    </row>
    <row r="137" spans="1:7" x14ac:dyDescent="0.25">
      <c r="A137" s="265"/>
      <c r="B137" s="264"/>
      <c r="C137" s="264"/>
      <c r="D137" s="264"/>
      <c r="E137" s="264"/>
      <c r="F137" s="265"/>
      <c r="G137" s="259"/>
    </row>
    <row r="138" spans="1:7" x14ac:dyDescent="0.25">
      <c r="A138" s="265" t="s">
        <v>300</v>
      </c>
      <c r="B138" s="662" t="s">
        <v>169</v>
      </c>
      <c r="C138" s="662"/>
      <c r="D138" s="662"/>
      <c r="E138" s="264"/>
      <c r="F138" s="663" t="s">
        <v>168</v>
      </c>
      <c r="G138" s="663"/>
    </row>
    <row r="139" spans="1:7" x14ac:dyDescent="0.25">
      <c r="A139" s="259" t="s">
        <v>301</v>
      </c>
      <c r="B139" s="680" t="s">
        <v>171</v>
      </c>
      <c r="C139" s="680"/>
      <c r="D139" s="680"/>
      <c r="E139" s="262"/>
      <c r="F139" s="679" t="s">
        <v>170</v>
      </c>
      <c r="G139" s="679"/>
    </row>
    <row r="140" spans="1:7" x14ac:dyDescent="0.25">
      <c r="A140" s="259"/>
      <c r="B140" s="346"/>
      <c r="C140" s="346"/>
      <c r="D140" s="346"/>
      <c r="E140" s="262"/>
      <c r="F140" s="262"/>
      <c r="G140" s="262"/>
    </row>
    <row r="141" spans="1:7" x14ac:dyDescent="0.25">
      <c r="A141" s="259"/>
      <c r="B141" s="346"/>
      <c r="C141" s="346"/>
      <c r="D141" s="346"/>
      <c r="E141" s="262"/>
      <c r="F141" s="262"/>
      <c r="G141" s="262"/>
    </row>
    <row r="142" spans="1:7" x14ac:dyDescent="0.25">
      <c r="A142" s="259"/>
      <c r="B142" s="346"/>
      <c r="C142" s="346"/>
      <c r="D142" s="346"/>
      <c r="E142" s="262"/>
      <c r="F142" s="262"/>
      <c r="G142" s="262"/>
    </row>
    <row r="143" spans="1:7" x14ac:dyDescent="0.25">
      <c r="A143" s="259"/>
      <c r="B143" s="346"/>
      <c r="C143" s="346"/>
      <c r="D143" s="346"/>
      <c r="E143" s="262"/>
      <c r="F143" s="262"/>
      <c r="G143" s="262"/>
    </row>
    <row r="144" spans="1:7" x14ac:dyDescent="0.25">
      <c r="A144" s="259"/>
      <c r="B144" s="346"/>
      <c r="C144" s="346"/>
      <c r="D144" s="346"/>
      <c r="E144" s="262"/>
      <c r="F144" s="262"/>
      <c r="G144" s="262"/>
    </row>
    <row r="145" spans="1:7" x14ac:dyDescent="0.25">
      <c r="A145" s="259"/>
      <c r="B145" s="346"/>
      <c r="C145" s="346"/>
      <c r="D145" s="346"/>
      <c r="E145" s="262"/>
      <c r="F145" s="262"/>
      <c r="G145" s="262"/>
    </row>
    <row r="146" spans="1:7" x14ac:dyDescent="0.25">
      <c r="A146" s="259"/>
      <c r="B146" s="346"/>
      <c r="C146" s="346"/>
      <c r="D146" s="346"/>
      <c r="E146" s="262"/>
      <c r="F146" s="262"/>
      <c r="G146" s="262"/>
    </row>
    <row r="147" spans="1:7" x14ac:dyDescent="0.25">
      <c r="A147" s="259"/>
      <c r="B147" s="346"/>
      <c r="C147" s="346"/>
      <c r="D147" s="346"/>
      <c r="E147" s="262"/>
      <c r="F147" s="262"/>
      <c r="G147" s="262"/>
    </row>
    <row r="148" spans="1:7" x14ac:dyDescent="0.25">
      <c r="A148" s="259"/>
      <c r="B148" s="346"/>
      <c r="C148" s="346"/>
      <c r="D148" s="346"/>
      <c r="E148" s="262"/>
      <c r="F148" s="262"/>
      <c r="G148" s="262"/>
    </row>
    <row r="149" spans="1:7" x14ac:dyDescent="0.25">
      <c r="A149" s="259"/>
      <c r="B149" s="346"/>
      <c r="C149" s="346"/>
      <c r="D149" s="346"/>
      <c r="E149" s="262"/>
      <c r="F149" s="262"/>
      <c r="G149" s="262"/>
    </row>
    <row r="150" spans="1:7" x14ac:dyDescent="0.25">
      <c r="A150" s="259"/>
      <c r="B150" s="346"/>
      <c r="C150" s="346"/>
      <c r="D150" s="346"/>
      <c r="E150" s="262"/>
      <c r="F150" s="262"/>
      <c r="G150" s="262"/>
    </row>
    <row r="151" spans="1:7" ht="9" customHeight="1" x14ac:dyDescent="0.25">
      <c r="A151" s="259"/>
      <c r="B151" s="346"/>
      <c r="C151" s="346"/>
      <c r="D151" s="346"/>
      <c r="E151" s="262"/>
      <c r="F151" s="262"/>
      <c r="G151" s="262"/>
    </row>
    <row r="152" spans="1:7" ht="10.5" customHeight="1" x14ac:dyDescent="0.25">
      <c r="A152" s="259"/>
      <c r="B152" s="346"/>
      <c r="C152" s="346"/>
      <c r="D152" s="346"/>
      <c r="E152" s="262"/>
      <c r="F152" s="262"/>
      <c r="G152" s="262"/>
    </row>
    <row r="153" spans="1:7" x14ac:dyDescent="0.25">
      <c r="A153" s="262"/>
      <c r="B153" s="364"/>
      <c r="C153" s="364"/>
      <c r="D153" s="364"/>
      <c r="E153" s="364"/>
      <c r="F153" s="364"/>
      <c r="G153" s="364"/>
    </row>
    <row r="154" spans="1:7" x14ac:dyDescent="0.25">
      <c r="A154" s="261" t="s">
        <v>597</v>
      </c>
      <c r="B154" s="262"/>
      <c r="C154" s="262"/>
      <c r="D154" s="262"/>
      <c r="E154" s="262"/>
      <c r="F154" s="262"/>
      <c r="G154" s="262"/>
    </row>
    <row r="155" spans="1:7" ht="20.25" customHeight="1" x14ac:dyDescent="0.25">
      <c r="A155" s="262"/>
      <c r="B155" s="262"/>
      <c r="C155" s="262"/>
      <c r="D155" s="262"/>
      <c r="E155" s="262"/>
      <c r="F155" s="262"/>
      <c r="G155" s="262"/>
    </row>
    <row r="156" spans="1:7" ht="15" x14ac:dyDescent="0.25">
      <c r="A156" s="676" t="s">
        <v>8</v>
      </c>
      <c r="B156" s="676"/>
      <c r="C156" s="676"/>
      <c r="D156" s="676"/>
      <c r="E156" s="676"/>
      <c r="F156" s="676"/>
      <c r="G156" s="676"/>
    </row>
    <row r="157" spans="1:7" ht="15" x14ac:dyDescent="0.25">
      <c r="A157" s="664" t="s">
        <v>9</v>
      </c>
      <c r="B157" s="664"/>
      <c r="C157" s="664"/>
      <c r="D157" s="664"/>
      <c r="E157" s="664"/>
      <c r="F157" s="664"/>
      <c r="G157" s="664"/>
    </row>
    <row r="158" spans="1:7" x14ac:dyDescent="0.25">
      <c r="A158" s="265"/>
      <c r="B158" s="347"/>
      <c r="C158" s="347"/>
      <c r="D158" s="347"/>
      <c r="E158" s="347"/>
      <c r="F158" s="347"/>
      <c r="G158" s="347"/>
    </row>
    <row r="159" spans="1:7" ht="15" x14ac:dyDescent="0.25">
      <c r="A159" s="684" t="s">
        <v>302</v>
      </c>
      <c r="B159" s="684"/>
      <c r="C159" s="259"/>
      <c r="D159" s="259"/>
      <c r="E159" s="259"/>
      <c r="F159" s="259"/>
      <c r="G159" s="259"/>
    </row>
    <row r="160" spans="1:7" x14ac:dyDescent="0.25">
      <c r="A160" s="674" t="s">
        <v>13</v>
      </c>
      <c r="B160" s="226" t="s">
        <v>14</v>
      </c>
      <c r="C160" s="227" t="s">
        <v>15</v>
      </c>
      <c r="D160" s="671" t="s">
        <v>581</v>
      </c>
      <c r="E160" s="672"/>
      <c r="F160" s="673"/>
      <c r="G160" s="228" t="s">
        <v>16</v>
      </c>
    </row>
    <row r="161" spans="1:7" x14ac:dyDescent="0.25">
      <c r="A161" s="675"/>
      <c r="B161" s="229" t="s">
        <v>17</v>
      </c>
      <c r="C161" s="230">
        <v>2019</v>
      </c>
      <c r="D161" s="231" t="s">
        <v>18</v>
      </c>
      <c r="E161" s="231" t="s">
        <v>19</v>
      </c>
      <c r="F161" s="674" t="s">
        <v>20</v>
      </c>
      <c r="G161" s="232">
        <v>2021</v>
      </c>
    </row>
    <row r="162" spans="1:7" x14ac:dyDescent="0.25">
      <c r="A162" s="675"/>
      <c r="B162" s="233"/>
      <c r="C162" s="230" t="s">
        <v>21</v>
      </c>
      <c r="D162" s="229" t="s">
        <v>21</v>
      </c>
      <c r="E162" s="229" t="s">
        <v>22</v>
      </c>
      <c r="F162" s="675"/>
      <c r="G162" s="232" t="s">
        <v>23</v>
      </c>
    </row>
    <row r="163" spans="1:7" x14ac:dyDescent="0.25">
      <c r="A163" s="234" t="s">
        <v>24</v>
      </c>
      <c r="B163" s="236" t="s">
        <v>25</v>
      </c>
      <c r="C163" s="235" t="s">
        <v>26</v>
      </c>
      <c r="D163" s="236" t="s">
        <v>27</v>
      </c>
      <c r="E163" s="236" t="s">
        <v>28</v>
      </c>
      <c r="F163" s="236" t="s">
        <v>29</v>
      </c>
      <c r="G163" s="237" t="s">
        <v>30</v>
      </c>
    </row>
    <row r="164" spans="1:7" x14ac:dyDescent="0.25">
      <c r="A164" s="451" t="s">
        <v>31</v>
      </c>
      <c r="B164" s="360"/>
      <c r="C164" s="309"/>
      <c r="D164" s="309"/>
      <c r="E164" s="309"/>
      <c r="F164" s="309"/>
      <c r="G164" s="309"/>
    </row>
    <row r="165" spans="1:7" x14ac:dyDescent="0.25">
      <c r="A165" s="452" t="s">
        <v>32</v>
      </c>
      <c r="B165" s="371"/>
      <c r="C165" s="320"/>
      <c r="D165" s="320"/>
      <c r="E165" s="320"/>
      <c r="F165" s="405"/>
      <c r="G165" s="361"/>
    </row>
    <row r="166" spans="1:7" x14ac:dyDescent="0.25">
      <c r="A166" s="453" t="s">
        <v>173</v>
      </c>
      <c r="B166" s="286" t="s">
        <v>34</v>
      </c>
      <c r="C166" s="30">
        <v>1320476.1200000001</v>
      </c>
      <c r="D166" s="30">
        <v>1086665.6599999999</v>
      </c>
      <c r="E166" s="30">
        <f t="shared" ref="E166:E187" si="4">F166-D166</f>
        <v>1154134.3400000001</v>
      </c>
      <c r="F166" s="54">
        <v>2240800</v>
      </c>
      <c r="G166" s="54">
        <v>2312000</v>
      </c>
    </row>
    <row r="167" spans="1:7" x14ac:dyDescent="0.25">
      <c r="A167" s="453" t="s">
        <v>258</v>
      </c>
      <c r="B167" s="286" t="s">
        <v>36</v>
      </c>
      <c r="C167" s="30">
        <v>71514</v>
      </c>
      <c r="D167" s="30">
        <v>79181.84</v>
      </c>
      <c r="E167" s="30">
        <f t="shared" si="4"/>
        <v>88818.16</v>
      </c>
      <c r="F167" s="54">
        <v>168000</v>
      </c>
      <c r="G167" s="54">
        <v>168000</v>
      </c>
    </row>
    <row r="168" spans="1:7" x14ac:dyDescent="0.25">
      <c r="A168" s="453" t="s">
        <v>37</v>
      </c>
      <c r="B168" s="286" t="s">
        <v>38</v>
      </c>
      <c r="C168" s="30">
        <v>81000</v>
      </c>
      <c r="D168" s="30">
        <v>40500</v>
      </c>
      <c r="E168" s="30">
        <f t="shared" si="4"/>
        <v>40500</v>
      </c>
      <c r="F168" s="54">
        <v>81000</v>
      </c>
      <c r="G168" s="54">
        <v>81000</v>
      </c>
    </row>
    <row r="169" spans="1:7" x14ac:dyDescent="0.25">
      <c r="A169" s="453" t="s">
        <v>259</v>
      </c>
      <c r="B169" s="286" t="s">
        <v>177</v>
      </c>
      <c r="C169" s="30">
        <v>81000</v>
      </c>
      <c r="D169" s="30">
        <v>40500</v>
      </c>
      <c r="E169" s="30">
        <f t="shared" si="4"/>
        <v>40500</v>
      </c>
      <c r="F169" s="54">
        <v>81000</v>
      </c>
      <c r="G169" s="54">
        <v>81000</v>
      </c>
    </row>
    <row r="170" spans="1:7" x14ac:dyDescent="0.25">
      <c r="A170" s="453" t="s">
        <v>39</v>
      </c>
      <c r="B170" s="286" t="s">
        <v>40</v>
      </c>
      <c r="C170" s="30">
        <v>12000</v>
      </c>
      <c r="D170" s="30">
        <v>36000</v>
      </c>
      <c r="E170" s="30">
        <f t="shared" si="4"/>
        <v>6000</v>
      </c>
      <c r="F170" s="54">
        <v>42000</v>
      </c>
      <c r="G170" s="54">
        <v>42000</v>
      </c>
    </row>
    <row r="171" spans="1:7" x14ac:dyDescent="0.25">
      <c r="A171" s="453" t="s">
        <v>41</v>
      </c>
      <c r="B171" s="286" t="s">
        <v>42</v>
      </c>
      <c r="C171" s="30">
        <v>0</v>
      </c>
      <c r="D171" s="30">
        <v>0</v>
      </c>
      <c r="E171" s="30"/>
      <c r="F171" s="52" t="s">
        <v>123</v>
      </c>
      <c r="G171" s="52"/>
    </row>
    <row r="172" spans="1:7" x14ac:dyDescent="0.25">
      <c r="A172" s="270" t="s">
        <v>334</v>
      </c>
      <c r="B172" s="286" t="s">
        <v>335</v>
      </c>
      <c r="C172" s="98">
        <v>0</v>
      </c>
      <c r="D172" s="375">
        <v>30500</v>
      </c>
      <c r="E172" s="30">
        <f t="shared" si="4"/>
        <v>71000</v>
      </c>
      <c r="F172" s="374">
        <v>101500</v>
      </c>
      <c r="G172" s="374"/>
    </row>
    <row r="173" spans="1:7" x14ac:dyDescent="0.25">
      <c r="A173" s="453" t="s">
        <v>220</v>
      </c>
      <c r="B173" s="286" t="s">
        <v>221</v>
      </c>
      <c r="C173" s="30">
        <v>95087.34</v>
      </c>
      <c r="D173" s="30">
        <v>0</v>
      </c>
      <c r="E173" s="30">
        <f t="shared" si="4"/>
        <v>150000</v>
      </c>
      <c r="F173" s="54">
        <v>150000</v>
      </c>
      <c r="G173" s="54">
        <v>150000</v>
      </c>
    </row>
    <row r="174" spans="1:7" x14ac:dyDescent="0.25">
      <c r="A174" s="453" t="s">
        <v>222</v>
      </c>
      <c r="B174" s="286" t="s">
        <v>44</v>
      </c>
      <c r="C174" s="30">
        <v>113552</v>
      </c>
      <c r="D174" s="30">
        <v>0</v>
      </c>
      <c r="E174" s="30">
        <f t="shared" si="4"/>
        <v>186900</v>
      </c>
      <c r="F174" s="54">
        <v>186900</v>
      </c>
      <c r="G174" s="54">
        <v>193000</v>
      </c>
    </row>
    <row r="175" spans="1:7" x14ac:dyDescent="0.25">
      <c r="A175" s="453" t="s">
        <v>45</v>
      </c>
      <c r="B175" s="286" t="s">
        <v>46</v>
      </c>
      <c r="C175" s="30">
        <v>92474</v>
      </c>
      <c r="D175" s="30">
        <v>176315</v>
      </c>
      <c r="E175" s="30">
        <f t="shared" si="4"/>
        <v>10585</v>
      </c>
      <c r="F175" s="54">
        <v>186900</v>
      </c>
      <c r="G175" s="54">
        <v>193000</v>
      </c>
    </row>
    <row r="176" spans="1:7" x14ac:dyDescent="0.25">
      <c r="A176" s="397" t="s">
        <v>47</v>
      </c>
      <c r="B176" s="286" t="s">
        <v>48</v>
      </c>
      <c r="C176" s="30">
        <v>10000</v>
      </c>
      <c r="D176" s="30">
        <v>0</v>
      </c>
      <c r="E176" s="30">
        <f t="shared" si="4"/>
        <v>35000</v>
      </c>
      <c r="F176" s="54">
        <v>35000</v>
      </c>
      <c r="G176" s="54">
        <v>35000</v>
      </c>
    </row>
    <row r="177" spans="1:7" x14ac:dyDescent="0.25">
      <c r="A177" s="397" t="s">
        <v>49</v>
      </c>
      <c r="B177" s="286" t="s">
        <v>50</v>
      </c>
      <c r="C177" s="30">
        <v>160740.72</v>
      </c>
      <c r="D177" s="30">
        <v>133184.35999999999</v>
      </c>
      <c r="E177" s="30">
        <f t="shared" si="4"/>
        <v>136315.64000000001</v>
      </c>
      <c r="F177" s="54">
        <v>269500</v>
      </c>
      <c r="G177" s="54">
        <v>278000</v>
      </c>
    </row>
    <row r="178" spans="1:7" x14ac:dyDescent="0.25">
      <c r="A178" s="397" t="s">
        <v>298</v>
      </c>
      <c r="B178" s="286" t="s">
        <v>52</v>
      </c>
      <c r="C178" s="30">
        <v>25990.12</v>
      </c>
      <c r="D178" s="30">
        <v>22197.4</v>
      </c>
      <c r="E178" s="30">
        <f t="shared" si="4"/>
        <v>23252.6</v>
      </c>
      <c r="F178" s="54">
        <v>45450</v>
      </c>
      <c r="G178" s="54">
        <v>47000</v>
      </c>
    </row>
    <row r="179" spans="1:7" x14ac:dyDescent="0.25">
      <c r="A179" s="397" t="s">
        <v>261</v>
      </c>
      <c r="B179" s="286" t="s">
        <v>54</v>
      </c>
      <c r="C179" s="30">
        <v>11976.11</v>
      </c>
      <c r="D179" s="30">
        <v>14814.18</v>
      </c>
      <c r="E179" s="30">
        <f t="shared" si="4"/>
        <v>25185.82</v>
      </c>
      <c r="F179" s="54">
        <v>40000</v>
      </c>
      <c r="G179" s="54">
        <v>38000</v>
      </c>
    </row>
    <row r="180" spans="1:7" x14ac:dyDescent="0.25">
      <c r="A180" s="397" t="s">
        <v>303</v>
      </c>
      <c r="B180" s="286"/>
      <c r="C180" s="30"/>
      <c r="D180" s="30"/>
      <c r="E180" s="30"/>
      <c r="F180" s="54" t="s">
        <v>123</v>
      </c>
      <c r="G180" s="54"/>
    </row>
    <row r="181" spans="1:7" x14ac:dyDescent="0.25">
      <c r="A181" s="397" t="s">
        <v>304</v>
      </c>
      <c r="B181" s="286" t="s">
        <v>57</v>
      </c>
      <c r="C181" s="30">
        <v>3498.83</v>
      </c>
      <c r="D181" s="30">
        <v>4100</v>
      </c>
      <c r="E181" s="30">
        <f t="shared" si="4"/>
        <v>18610</v>
      </c>
      <c r="F181" s="54">
        <v>22710</v>
      </c>
      <c r="G181" s="54">
        <v>24000</v>
      </c>
    </row>
    <row r="182" spans="1:7" x14ac:dyDescent="0.25">
      <c r="A182" s="397" t="s">
        <v>58</v>
      </c>
      <c r="B182" s="286" t="s">
        <v>59</v>
      </c>
      <c r="C182" s="30">
        <v>103819.01</v>
      </c>
      <c r="D182" s="30">
        <v>73048.27</v>
      </c>
      <c r="E182" s="30">
        <f t="shared" si="4"/>
        <v>276951.73</v>
      </c>
      <c r="F182" s="54">
        <v>350000</v>
      </c>
      <c r="G182" s="54">
        <v>350000</v>
      </c>
    </row>
    <row r="183" spans="1:7" x14ac:dyDescent="0.25">
      <c r="A183" s="397" t="s">
        <v>60</v>
      </c>
      <c r="B183" s="286" t="s">
        <v>61</v>
      </c>
      <c r="C183" s="64">
        <v>19000</v>
      </c>
      <c r="D183" s="64">
        <v>0</v>
      </c>
      <c r="E183" s="30">
        <f t="shared" si="4"/>
        <v>35000</v>
      </c>
      <c r="F183" s="54">
        <v>35000</v>
      </c>
      <c r="G183" s="54">
        <v>35000</v>
      </c>
    </row>
    <row r="184" spans="1:7" ht="11.25" customHeight="1" x14ac:dyDescent="0.25">
      <c r="A184" s="377" t="s">
        <v>179</v>
      </c>
      <c r="B184" s="286" t="s">
        <v>63</v>
      </c>
      <c r="C184" s="64">
        <v>0</v>
      </c>
      <c r="D184" s="64">
        <v>0</v>
      </c>
      <c r="E184" s="30">
        <f t="shared" si="4"/>
        <v>0</v>
      </c>
      <c r="F184" s="54"/>
      <c r="G184" s="54"/>
    </row>
    <row r="185" spans="1:7" x14ac:dyDescent="0.25">
      <c r="A185" s="377" t="s">
        <v>180</v>
      </c>
      <c r="B185" s="286" t="s">
        <v>65</v>
      </c>
      <c r="C185" s="64">
        <v>0</v>
      </c>
      <c r="D185" s="64">
        <v>0</v>
      </c>
      <c r="E185" s="30">
        <f t="shared" si="4"/>
        <v>0</v>
      </c>
      <c r="F185" s="54"/>
      <c r="G185" s="54"/>
    </row>
    <row r="186" spans="1:7" x14ac:dyDescent="0.25">
      <c r="A186" s="245" t="s">
        <v>66</v>
      </c>
      <c r="B186" s="315" t="s">
        <v>67</v>
      </c>
      <c r="C186" s="56">
        <v>98000</v>
      </c>
      <c r="D186" s="56">
        <v>0</v>
      </c>
      <c r="E186" s="30">
        <f t="shared" si="4"/>
        <v>0</v>
      </c>
      <c r="F186" s="114"/>
      <c r="G186" s="114"/>
    </row>
    <row r="187" spans="1:7" ht="13.5" thickBot="1" x14ac:dyDescent="0.3">
      <c r="A187" s="378" t="s">
        <v>582</v>
      </c>
      <c r="B187" s="379" t="s">
        <v>583</v>
      </c>
      <c r="C187" s="80">
        <v>48000</v>
      </c>
      <c r="D187" s="80">
        <v>0</v>
      </c>
      <c r="E187" s="30">
        <f t="shared" si="4"/>
        <v>0</v>
      </c>
      <c r="F187" s="441"/>
      <c r="G187" s="441"/>
    </row>
    <row r="188" spans="1:7" ht="13.5" thickBot="1" x14ac:dyDescent="0.3">
      <c r="A188" s="381" t="s">
        <v>68</v>
      </c>
      <c r="B188" s="282"/>
      <c r="C188" s="60">
        <f>SUM(C166:C187)</f>
        <v>2348128.2500000005</v>
      </c>
      <c r="D188" s="60">
        <f>SUM(D166:D187)</f>
        <v>1737006.7099999997</v>
      </c>
      <c r="E188" s="60">
        <f>SUM(E166:E187)</f>
        <v>2298753.29</v>
      </c>
      <c r="F188" s="60">
        <f>SUM(F166:F187)</f>
        <v>4035760</v>
      </c>
      <c r="G188" s="60">
        <f>SUM(G166:G187)</f>
        <v>4027000</v>
      </c>
    </row>
    <row r="189" spans="1:7" x14ac:dyDescent="0.25">
      <c r="A189" s="403" t="s">
        <v>69</v>
      </c>
      <c r="B189" s="284"/>
      <c r="C189" s="316"/>
      <c r="D189" s="316"/>
      <c r="E189" s="316"/>
      <c r="F189" s="316"/>
      <c r="G189" s="316"/>
    </row>
    <row r="190" spans="1:7" x14ac:dyDescent="0.25">
      <c r="A190" s="245" t="s">
        <v>70</v>
      </c>
      <c r="B190" s="286" t="s">
        <v>71</v>
      </c>
      <c r="C190" s="99">
        <v>145091.5</v>
      </c>
      <c r="D190" s="30">
        <v>52620</v>
      </c>
      <c r="E190" s="30">
        <f t="shared" ref="E190:E205" si="5">F190-D190</f>
        <v>147380</v>
      </c>
      <c r="F190" s="99">
        <v>200000</v>
      </c>
      <c r="G190" s="99">
        <v>200000</v>
      </c>
    </row>
    <row r="191" spans="1:7" x14ac:dyDescent="0.25">
      <c r="A191" s="245" t="s">
        <v>72</v>
      </c>
      <c r="B191" s="286" t="s">
        <v>73</v>
      </c>
      <c r="C191" s="99">
        <v>47336.5</v>
      </c>
      <c r="D191" s="30">
        <v>16400</v>
      </c>
      <c r="E191" s="30">
        <f t="shared" si="5"/>
        <v>103600</v>
      </c>
      <c r="F191" s="99">
        <v>120000</v>
      </c>
      <c r="G191" s="99">
        <v>120000</v>
      </c>
    </row>
    <row r="192" spans="1:7" x14ac:dyDescent="0.25">
      <c r="A192" s="245" t="s">
        <v>584</v>
      </c>
      <c r="B192" s="286" t="s">
        <v>74</v>
      </c>
      <c r="C192" s="99">
        <v>236851.20000000001</v>
      </c>
      <c r="D192" s="30">
        <v>64651</v>
      </c>
      <c r="E192" s="30">
        <f t="shared" si="5"/>
        <v>222349</v>
      </c>
      <c r="F192" s="99">
        <v>287000</v>
      </c>
      <c r="G192" s="99">
        <v>287000</v>
      </c>
    </row>
    <row r="193" spans="1:7" x14ac:dyDescent="0.25">
      <c r="A193" s="397" t="s">
        <v>79</v>
      </c>
      <c r="B193" s="286" t="s">
        <v>80</v>
      </c>
      <c r="C193" s="41">
        <v>3889.75</v>
      </c>
      <c r="D193" s="30">
        <v>0</v>
      </c>
      <c r="E193" s="30">
        <f t="shared" si="5"/>
        <v>16000</v>
      </c>
      <c r="F193" s="41">
        <v>16000</v>
      </c>
      <c r="G193" s="41">
        <v>16000</v>
      </c>
    </row>
    <row r="194" spans="1:7" x14ac:dyDescent="0.25">
      <c r="A194" s="397" t="s">
        <v>81</v>
      </c>
      <c r="B194" s="286" t="s">
        <v>82</v>
      </c>
      <c r="C194" s="99">
        <v>36279.5</v>
      </c>
      <c r="D194" s="30">
        <v>8865</v>
      </c>
      <c r="E194" s="30">
        <f t="shared" si="5"/>
        <v>36135</v>
      </c>
      <c r="F194" s="99">
        <v>45000</v>
      </c>
      <c r="G194" s="99">
        <v>90000</v>
      </c>
    </row>
    <row r="195" spans="1:7" x14ac:dyDescent="0.25">
      <c r="A195" s="397" t="s">
        <v>87</v>
      </c>
      <c r="B195" s="286" t="s">
        <v>88</v>
      </c>
      <c r="C195" s="99">
        <v>0</v>
      </c>
      <c r="D195" s="30">
        <v>0</v>
      </c>
      <c r="E195" s="30">
        <f t="shared" si="5"/>
        <v>2000</v>
      </c>
      <c r="F195" s="99">
        <v>2000</v>
      </c>
      <c r="G195" s="99">
        <v>2000</v>
      </c>
    </row>
    <row r="196" spans="1:7" x14ac:dyDescent="0.25">
      <c r="A196" s="454" t="s">
        <v>90</v>
      </c>
      <c r="B196" s="286" t="s">
        <v>91</v>
      </c>
      <c r="C196" s="99">
        <v>19271.560000000001</v>
      </c>
      <c r="D196" s="30">
        <v>6895.93</v>
      </c>
      <c r="E196" s="30">
        <f t="shared" si="5"/>
        <v>17104.07</v>
      </c>
      <c r="F196" s="99">
        <v>24000</v>
      </c>
      <c r="G196" s="99">
        <v>36000</v>
      </c>
    </row>
    <row r="197" spans="1:7" x14ac:dyDescent="0.25">
      <c r="A197" s="270" t="s">
        <v>109</v>
      </c>
      <c r="B197" s="286" t="s">
        <v>110</v>
      </c>
      <c r="C197" s="99">
        <v>62000</v>
      </c>
      <c r="D197" s="30">
        <v>0</v>
      </c>
      <c r="E197" s="30">
        <f t="shared" si="5"/>
        <v>86000</v>
      </c>
      <c r="F197" s="99">
        <v>86000</v>
      </c>
      <c r="G197" s="99">
        <v>86000</v>
      </c>
    </row>
    <row r="198" spans="1:7" x14ac:dyDescent="0.25">
      <c r="A198" s="397" t="s">
        <v>305</v>
      </c>
      <c r="B198" s="286" t="s">
        <v>306</v>
      </c>
      <c r="C198" s="99">
        <v>0</v>
      </c>
      <c r="D198" s="30">
        <v>0</v>
      </c>
      <c r="E198" s="30">
        <f t="shared" si="5"/>
        <v>0</v>
      </c>
      <c r="F198" s="99"/>
      <c r="G198" s="99"/>
    </row>
    <row r="199" spans="1:7" x14ac:dyDescent="0.25">
      <c r="A199" s="270" t="s">
        <v>208</v>
      </c>
      <c r="B199" s="286"/>
      <c r="C199" s="99"/>
      <c r="D199" s="30"/>
      <c r="E199" s="30">
        <f t="shared" si="5"/>
        <v>0</v>
      </c>
      <c r="F199" s="99"/>
      <c r="G199" s="99"/>
    </row>
    <row r="200" spans="1:7" x14ac:dyDescent="0.25">
      <c r="A200" s="270" t="s">
        <v>209</v>
      </c>
      <c r="B200" s="286" t="s">
        <v>113</v>
      </c>
      <c r="C200" s="99">
        <v>2800</v>
      </c>
      <c r="D200" s="30">
        <v>2400</v>
      </c>
      <c r="E200" s="30">
        <f t="shared" si="5"/>
        <v>5600</v>
      </c>
      <c r="F200" s="99">
        <v>8000</v>
      </c>
      <c r="G200" s="99">
        <v>8000</v>
      </c>
    </row>
    <row r="201" spans="1:7" x14ac:dyDescent="0.25">
      <c r="A201" s="397" t="s">
        <v>114</v>
      </c>
      <c r="B201" s="286" t="s">
        <v>115</v>
      </c>
      <c r="C201" s="99">
        <v>7500</v>
      </c>
      <c r="D201" s="30">
        <v>0</v>
      </c>
      <c r="E201" s="30">
        <f t="shared" si="5"/>
        <v>10000</v>
      </c>
      <c r="F201" s="99">
        <v>10000</v>
      </c>
      <c r="G201" s="99">
        <v>10000</v>
      </c>
    </row>
    <row r="202" spans="1:7" ht="11.25" customHeight="1" x14ac:dyDescent="0.25">
      <c r="A202" s="270" t="s">
        <v>118</v>
      </c>
      <c r="B202" s="286" t="s">
        <v>119</v>
      </c>
      <c r="C202" s="64">
        <v>14993</v>
      </c>
      <c r="D202" s="30">
        <v>0</v>
      </c>
      <c r="E202" s="30">
        <f t="shared" si="5"/>
        <v>15000</v>
      </c>
      <c r="F202" s="64">
        <v>15000</v>
      </c>
      <c r="G202" s="64">
        <v>15000</v>
      </c>
    </row>
    <row r="203" spans="1:7" x14ac:dyDescent="0.25">
      <c r="A203" s="397" t="s">
        <v>295</v>
      </c>
      <c r="B203" s="286"/>
      <c r="C203" s="99"/>
      <c r="D203" s="30"/>
      <c r="E203" s="30">
        <f t="shared" si="5"/>
        <v>0</v>
      </c>
      <c r="F203" s="99"/>
      <c r="G203" s="99"/>
    </row>
    <row r="204" spans="1:7" x14ac:dyDescent="0.25">
      <c r="A204" s="397" t="s">
        <v>296</v>
      </c>
      <c r="B204" s="286" t="s">
        <v>191</v>
      </c>
      <c r="C204" s="99">
        <v>6000</v>
      </c>
      <c r="D204" s="30">
        <v>0</v>
      </c>
      <c r="E204" s="30">
        <f t="shared" si="5"/>
        <v>10000</v>
      </c>
      <c r="F204" s="99">
        <v>10000</v>
      </c>
      <c r="G204" s="99">
        <v>10000</v>
      </c>
    </row>
    <row r="205" spans="1:7" ht="13.5" thickBot="1" x14ac:dyDescent="0.3">
      <c r="A205" s="397" t="s">
        <v>141</v>
      </c>
      <c r="B205" s="315" t="s">
        <v>142</v>
      </c>
      <c r="C205" s="36">
        <v>60037</v>
      </c>
      <c r="D205" s="30">
        <v>10686</v>
      </c>
      <c r="E205" s="30">
        <f t="shared" si="5"/>
        <v>69314</v>
      </c>
      <c r="F205" s="36">
        <v>80000</v>
      </c>
      <c r="G205" s="36">
        <v>80000</v>
      </c>
    </row>
    <row r="206" spans="1:7" ht="13.5" thickBot="1" x14ac:dyDescent="0.3">
      <c r="A206" s="381" t="s">
        <v>143</v>
      </c>
      <c r="B206" s="455"/>
      <c r="C206" s="300">
        <f>SUM(C190:C205)</f>
        <v>642050.01</v>
      </c>
      <c r="D206" s="300">
        <f>SUM(D190:D205)</f>
        <v>162517.93</v>
      </c>
      <c r="E206" s="300">
        <f>SUM(E190:E205)</f>
        <v>740482.07</v>
      </c>
      <c r="F206" s="300">
        <f>SUM(F190:F205)</f>
        <v>903000</v>
      </c>
      <c r="G206" s="300">
        <f>SUM(G190:G205)</f>
        <v>960000</v>
      </c>
    </row>
    <row r="207" spans="1:7" x14ac:dyDescent="0.25">
      <c r="A207" s="403" t="s">
        <v>144</v>
      </c>
      <c r="B207" s="284"/>
      <c r="C207" s="316"/>
      <c r="D207" s="64">
        <v>0</v>
      </c>
      <c r="E207" s="316"/>
      <c r="F207" s="316"/>
      <c r="G207" s="316"/>
    </row>
    <row r="208" spans="1:7" x14ac:dyDescent="0.25">
      <c r="A208" s="377" t="s">
        <v>210</v>
      </c>
      <c r="B208" s="286" t="s">
        <v>152</v>
      </c>
      <c r="C208" s="30">
        <v>0</v>
      </c>
      <c r="D208" s="64"/>
      <c r="E208" s="30">
        <f t="shared" ref="E208:E213" si="6">F208-D208</f>
        <v>0</v>
      </c>
      <c r="F208" s="30"/>
      <c r="G208" s="30"/>
    </row>
    <row r="209" spans="1:7" x14ac:dyDescent="0.25">
      <c r="A209" s="397" t="s">
        <v>153</v>
      </c>
      <c r="B209" s="286"/>
      <c r="C209" s="30"/>
      <c r="D209" s="56"/>
      <c r="E209" s="30">
        <f t="shared" si="6"/>
        <v>0</v>
      </c>
      <c r="F209" s="30"/>
      <c r="G209" s="30"/>
    </row>
    <row r="210" spans="1:7" ht="11.25" customHeight="1" x14ac:dyDescent="0.25">
      <c r="A210" s="397" t="s">
        <v>283</v>
      </c>
      <c r="B210" s="286" t="s">
        <v>155</v>
      </c>
      <c r="C210" s="30">
        <v>19900</v>
      </c>
      <c r="D210" s="30"/>
      <c r="E210" s="30">
        <f t="shared" si="6"/>
        <v>70000</v>
      </c>
      <c r="F210" s="30">
        <v>70000</v>
      </c>
      <c r="G210" s="30">
        <v>12000</v>
      </c>
    </row>
    <row r="211" spans="1:7" ht="13.5" customHeight="1" thickBot="1" x14ac:dyDescent="0.3">
      <c r="A211" s="397" t="s">
        <v>212</v>
      </c>
      <c r="B211" s="286" t="s">
        <v>159</v>
      </c>
      <c r="C211" s="30"/>
      <c r="D211" s="30"/>
      <c r="E211" s="30">
        <f t="shared" si="6"/>
        <v>0</v>
      </c>
      <c r="F211" s="30"/>
      <c r="G211" s="30">
        <v>10000</v>
      </c>
    </row>
    <row r="212" spans="1:7" ht="12.75" hidden="1" customHeight="1" x14ac:dyDescent="0.25">
      <c r="A212" s="270" t="s">
        <v>242</v>
      </c>
      <c r="B212" s="286" t="s">
        <v>161</v>
      </c>
      <c r="C212" s="30"/>
      <c r="D212" s="30"/>
      <c r="E212" s="30">
        <f t="shared" si="6"/>
        <v>0</v>
      </c>
      <c r="F212" s="30"/>
      <c r="G212" s="30"/>
    </row>
    <row r="213" spans="1:7" ht="12.75" hidden="1" customHeight="1" x14ac:dyDescent="0.25">
      <c r="A213" s="397" t="s">
        <v>162</v>
      </c>
      <c r="B213" s="315" t="s">
        <v>163</v>
      </c>
      <c r="C213" s="34"/>
      <c r="D213" s="34"/>
      <c r="E213" s="30">
        <f t="shared" si="6"/>
        <v>0</v>
      </c>
      <c r="F213" s="34"/>
      <c r="G213" s="34"/>
    </row>
    <row r="214" spans="1:7" ht="12.75" customHeight="1" thickBot="1" x14ac:dyDescent="0.3">
      <c r="A214" s="381" t="s">
        <v>164</v>
      </c>
      <c r="B214" s="322"/>
      <c r="C214" s="65">
        <f>SUM(C208:C213)</f>
        <v>19900</v>
      </c>
      <c r="D214" s="65">
        <f>SUM(D208:D213)</f>
        <v>0</v>
      </c>
      <c r="E214" s="65">
        <f>SUM(E208:E213)</f>
        <v>70000</v>
      </c>
      <c r="F214" s="65">
        <f>SUM(F208:F213)</f>
        <v>70000</v>
      </c>
      <c r="G214" s="65">
        <f>SUM(G208:G213)</f>
        <v>22000</v>
      </c>
    </row>
    <row r="215" spans="1:7" ht="13.5" thickBot="1" x14ac:dyDescent="0.3">
      <c r="A215" s="388" t="s">
        <v>165</v>
      </c>
      <c r="B215" s="456"/>
      <c r="C215" s="324">
        <f>C188+C206+C214</f>
        <v>3010078.2600000007</v>
      </c>
      <c r="D215" s="324">
        <f>D188+D206+D214</f>
        <v>1899524.6399999997</v>
      </c>
      <c r="E215" s="324">
        <f>E188+E206+E214</f>
        <v>3109235.36</v>
      </c>
      <c r="F215" s="324">
        <f>F188+F206+F214</f>
        <v>5008760</v>
      </c>
      <c r="G215" s="324">
        <f>G188+G206+G214</f>
        <v>5009000</v>
      </c>
    </row>
    <row r="216" spans="1:7" ht="6" customHeight="1" thickBot="1" x14ac:dyDescent="0.3">
      <c r="A216" s="388" t="s">
        <v>165</v>
      </c>
      <c r="B216" s="389"/>
      <c r="C216" s="324">
        <f>C188+C206+C214</f>
        <v>3010078.2600000007</v>
      </c>
      <c r="D216" s="324">
        <f>D188+D206+D214</f>
        <v>1899524.6399999997</v>
      </c>
      <c r="E216" s="324">
        <f>E188+E206+E214</f>
        <v>3109235.36</v>
      </c>
      <c r="F216" s="324">
        <f>F188+F206+F214</f>
        <v>5008760</v>
      </c>
      <c r="G216" s="324" t="e">
        <f>#REF!+G206+G214</f>
        <v>#REF!</v>
      </c>
    </row>
    <row r="217" spans="1:7" x14ac:dyDescent="0.25">
      <c r="A217" s="259"/>
      <c r="B217" s="354"/>
      <c r="C217" s="354"/>
      <c r="D217" s="354"/>
      <c r="E217" s="354"/>
      <c r="F217" s="354"/>
      <c r="G217" s="354"/>
    </row>
    <row r="218" spans="1:7" ht="12.95" customHeight="1" x14ac:dyDescent="0.25">
      <c r="A218" s="301" t="s">
        <v>215</v>
      </c>
      <c r="B218" s="301" t="s">
        <v>167</v>
      </c>
      <c r="C218" s="301"/>
      <c r="D218" s="262"/>
      <c r="E218" s="661" t="s">
        <v>1</v>
      </c>
      <c r="F218" s="661"/>
      <c r="G218" s="259"/>
    </row>
    <row r="219" spans="1:7" x14ac:dyDescent="0.25">
      <c r="A219" s="301"/>
      <c r="B219" s="262"/>
      <c r="C219" s="262"/>
      <c r="D219" s="262"/>
      <c r="E219" s="262"/>
      <c r="F219" s="262"/>
      <c r="G219" s="262"/>
    </row>
    <row r="220" spans="1:7" x14ac:dyDescent="0.25">
      <c r="A220" s="259"/>
      <c r="B220" s="264"/>
      <c r="C220" s="264"/>
      <c r="D220" s="264"/>
      <c r="E220" s="264"/>
      <c r="F220" s="265"/>
      <c r="G220" s="259"/>
    </row>
    <row r="221" spans="1:7" x14ac:dyDescent="0.25">
      <c r="A221" s="347" t="s">
        <v>307</v>
      </c>
      <c r="B221" s="662" t="s">
        <v>169</v>
      </c>
      <c r="C221" s="662"/>
      <c r="D221" s="662"/>
      <c r="E221" s="264"/>
      <c r="F221" s="663" t="s">
        <v>168</v>
      </c>
      <c r="G221" s="663"/>
    </row>
    <row r="222" spans="1:7" x14ac:dyDescent="0.25">
      <c r="A222" s="302" t="s">
        <v>308</v>
      </c>
      <c r="B222" s="680" t="s">
        <v>171</v>
      </c>
      <c r="C222" s="680"/>
      <c r="D222" s="680"/>
      <c r="E222" s="262"/>
      <c r="F222" s="679" t="s">
        <v>170</v>
      </c>
      <c r="G222" s="679"/>
    </row>
    <row r="223" spans="1:7" x14ac:dyDescent="0.25">
      <c r="A223" s="302"/>
      <c r="B223" s="303"/>
      <c r="C223" s="303"/>
      <c r="D223" s="303"/>
      <c r="E223" s="262"/>
      <c r="F223" s="302"/>
      <c r="G223" s="302"/>
    </row>
    <row r="224" spans="1:7" x14ac:dyDescent="0.25">
      <c r="A224" s="302"/>
      <c r="B224" s="303"/>
      <c r="C224" s="303"/>
      <c r="D224" s="303"/>
      <c r="E224" s="262"/>
      <c r="F224" s="302"/>
      <c r="G224" s="302"/>
    </row>
    <row r="225" spans="1:7" x14ac:dyDescent="0.25">
      <c r="A225" s="302"/>
      <c r="B225" s="303"/>
      <c r="C225" s="303"/>
      <c r="D225" s="303"/>
      <c r="E225" s="262"/>
      <c r="F225" s="302"/>
      <c r="G225" s="302"/>
    </row>
    <row r="226" spans="1:7" ht="12" customHeight="1" x14ac:dyDescent="0.25">
      <c r="A226" s="302"/>
      <c r="B226" s="303"/>
      <c r="C226" s="303"/>
      <c r="D226" s="303"/>
      <c r="E226" s="262"/>
      <c r="F226" s="302"/>
      <c r="G226" s="302"/>
    </row>
    <row r="227" spans="1:7" ht="9.9499999999999993" customHeight="1" x14ac:dyDescent="0.25">
      <c r="A227" s="302"/>
      <c r="B227" s="346"/>
      <c r="C227" s="346"/>
      <c r="D227" s="346"/>
      <c r="E227" s="356"/>
      <c r="F227" s="357"/>
      <c r="G227" s="357"/>
    </row>
    <row r="228" spans="1:7" ht="9.9499999999999993" customHeight="1" x14ac:dyDescent="0.25">
      <c r="A228" s="660"/>
      <c r="B228" s="346"/>
      <c r="C228" s="346"/>
      <c r="D228" s="346"/>
      <c r="E228" s="356"/>
      <c r="F228" s="357"/>
      <c r="G228" s="357"/>
    </row>
    <row r="229" spans="1:7" ht="28.5" customHeight="1" x14ac:dyDescent="0.25">
      <c r="A229" s="302"/>
      <c r="B229" s="356"/>
      <c r="C229" s="356"/>
      <c r="D229" s="356"/>
      <c r="E229" s="356"/>
      <c r="F229" s="357"/>
      <c r="G229" s="357"/>
    </row>
    <row r="230" spans="1:7" ht="28.5" customHeight="1" x14ac:dyDescent="0.25">
      <c r="A230" s="660"/>
      <c r="B230" s="356"/>
      <c r="C230" s="356"/>
      <c r="D230" s="356"/>
      <c r="E230" s="356"/>
      <c r="F230" s="357"/>
      <c r="G230" s="357"/>
    </row>
    <row r="231" spans="1:7" x14ac:dyDescent="0.25">
      <c r="A231" s="302"/>
      <c r="B231" s="356"/>
      <c r="C231" s="356"/>
      <c r="D231" s="356"/>
      <c r="E231" s="356"/>
      <c r="F231" s="357"/>
      <c r="G231" s="357"/>
    </row>
    <row r="232" spans="1:7" x14ac:dyDescent="0.25">
      <c r="A232" s="261" t="s">
        <v>597</v>
      </c>
      <c r="B232" s="259"/>
      <c r="C232" s="113"/>
      <c r="D232" s="113"/>
      <c r="E232" s="113"/>
      <c r="F232" s="113"/>
      <c r="G232" s="113"/>
    </row>
    <row r="233" spans="1:7" x14ac:dyDescent="0.25">
      <c r="A233" s="259"/>
      <c r="B233" s="259"/>
      <c r="C233" s="259"/>
      <c r="D233" s="259"/>
      <c r="E233" s="259"/>
      <c r="F233" s="259"/>
      <c r="G233" s="259"/>
    </row>
    <row r="234" spans="1:7" ht="15" x14ac:dyDescent="0.25">
      <c r="A234" s="676" t="s">
        <v>8</v>
      </c>
      <c r="B234" s="676"/>
      <c r="C234" s="676"/>
      <c r="D234" s="676"/>
      <c r="E234" s="676"/>
      <c r="F234" s="676"/>
      <c r="G234" s="676"/>
    </row>
    <row r="235" spans="1:7" ht="15" x14ac:dyDescent="0.25">
      <c r="A235" s="664" t="s">
        <v>9</v>
      </c>
      <c r="B235" s="664"/>
      <c r="C235" s="664"/>
      <c r="D235" s="664"/>
      <c r="E235" s="664"/>
      <c r="F235" s="664"/>
      <c r="G235" s="664"/>
    </row>
    <row r="236" spans="1:7" x14ac:dyDescent="0.25">
      <c r="A236" s="265"/>
      <c r="B236" s="265"/>
      <c r="C236" s="265"/>
      <c r="D236" s="265"/>
      <c r="E236" s="265"/>
      <c r="F236" s="265"/>
      <c r="G236" s="259"/>
    </row>
    <row r="237" spans="1:7" ht="15" x14ac:dyDescent="0.25">
      <c r="A237" s="684" t="s">
        <v>309</v>
      </c>
      <c r="B237" s="684"/>
      <c r="C237" s="262"/>
      <c r="D237" s="262"/>
      <c r="E237" s="262"/>
      <c r="F237" s="262"/>
      <c r="G237" s="262"/>
    </row>
    <row r="238" spans="1:7" x14ac:dyDescent="0.25">
      <c r="A238" s="674" t="s">
        <v>13</v>
      </c>
      <c r="B238" s="226" t="s">
        <v>14</v>
      </c>
      <c r="C238" s="227" t="s">
        <v>15</v>
      </c>
      <c r="D238" s="671" t="s">
        <v>581</v>
      </c>
      <c r="E238" s="672"/>
      <c r="F238" s="673"/>
      <c r="G238" s="228" t="s">
        <v>16</v>
      </c>
    </row>
    <row r="239" spans="1:7" x14ac:dyDescent="0.25">
      <c r="A239" s="675"/>
      <c r="B239" s="229" t="s">
        <v>17</v>
      </c>
      <c r="C239" s="230">
        <v>2019</v>
      </c>
      <c r="D239" s="231" t="s">
        <v>18</v>
      </c>
      <c r="E239" s="231" t="s">
        <v>19</v>
      </c>
      <c r="F239" s="674" t="s">
        <v>20</v>
      </c>
      <c r="G239" s="232">
        <v>2021</v>
      </c>
    </row>
    <row r="240" spans="1:7" x14ac:dyDescent="0.25">
      <c r="A240" s="675"/>
      <c r="B240" s="233"/>
      <c r="C240" s="230" t="s">
        <v>21</v>
      </c>
      <c r="D240" s="229" t="s">
        <v>21</v>
      </c>
      <c r="E240" s="229" t="s">
        <v>22</v>
      </c>
      <c r="F240" s="675"/>
      <c r="G240" s="232" t="s">
        <v>23</v>
      </c>
    </row>
    <row r="241" spans="1:7" x14ac:dyDescent="0.25">
      <c r="A241" s="234" t="s">
        <v>24</v>
      </c>
      <c r="B241" s="236" t="s">
        <v>25</v>
      </c>
      <c r="C241" s="235" t="s">
        <v>26</v>
      </c>
      <c r="D241" s="236" t="s">
        <v>27</v>
      </c>
      <c r="E241" s="236" t="s">
        <v>28</v>
      </c>
      <c r="F241" s="236" t="s">
        <v>29</v>
      </c>
      <c r="G241" s="237" t="s">
        <v>30</v>
      </c>
    </row>
    <row r="242" spans="1:7" x14ac:dyDescent="0.25">
      <c r="A242" s="268" t="s">
        <v>31</v>
      </c>
      <c r="B242" s="433"/>
      <c r="C242" s="457"/>
      <c r="D242" s="458"/>
      <c r="E242" s="448"/>
      <c r="F242" s="448"/>
      <c r="G242" s="457"/>
    </row>
    <row r="243" spans="1:7" x14ac:dyDescent="0.25">
      <c r="A243" s="268" t="s">
        <v>32</v>
      </c>
      <c r="B243" s="406"/>
      <c r="C243" s="459"/>
      <c r="D243" s="459"/>
      <c r="E243" s="459"/>
      <c r="F243" s="459"/>
      <c r="G243" s="460"/>
    </row>
    <row r="244" spans="1:7" x14ac:dyDescent="0.25">
      <c r="A244" s="270" t="s">
        <v>173</v>
      </c>
      <c r="B244" s="286" t="s">
        <v>34</v>
      </c>
      <c r="C244" s="41">
        <v>1305000</v>
      </c>
      <c r="D244" s="41">
        <v>180102.34</v>
      </c>
      <c r="E244" s="30">
        <f t="shared" ref="E244:E263" si="7">F244-D244</f>
        <v>1298897.6599999999</v>
      </c>
      <c r="F244" s="74">
        <v>1479000</v>
      </c>
      <c r="G244" s="74">
        <v>1502000</v>
      </c>
    </row>
    <row r="245" spans="1:7" x14ac:dyDescent="0.25">
      <c r="A245" s="270" t="s">
        <v>258</v>
      </c>
      <c r="B245" s="286" t="s">
        <v>36</v>
      </c>
      <c r="C245" s="41">
        <v>93272.58</v>
      </c>
      <c r="D245" s="41">
        <v>39272.870000000003</v>
      </c>
      <c r="E245" s="30">
        <f t="shared" si="7"/>
        <v>76727.13</v>
      </c>
      <c r="F245" s="74">
        <v>116000</v>
      </c>
      <c r="G245" s="74">
        <v>120000</v>
      </c>
    </row>
    <row r="246" spans="1:7" x14ac:dyDescent="0.25">
      <c r="A246" s="270" t="s">
        <v>37</v>
      </c>
      <c r="B246" s="286" t="s">
        <v>38</v>
      </c>
      <c r="C246" s="41">
        <v>81000</v>
      </c>
      <c r="D246" s="41">
        <v>33750</v>
      </c>
      <c r="E246" s="30">
        <f t="shared" si="7"/>
        <v>47250</v>
      </c>
      <c r="F246" s="74">
        <v>81000</v>
      </c>
      <c r="G246" s="74">
        <v>81000</v>
      </c>
    </row>
    <row r="247" spans="1:7" x14ac:dyDescent="0.25">
      <c r="A247" s="270" t="s">
        <v>259</v>
      </c>
      <c r="B247" s="286" t="s">
        <v>177</v>
      </c>
      <c r="C247" s="41">
        <v>81000</v>
      </c>
      <c r="D247" s="41">
        <v>33750</v>
      </c>
      <c r="E247" s="30">
        <f t="shared" si="7"/>
        <v>47250</v>
      </c>
      <c r="F247" s="74">
        <v>81000</v>
      </c>
      <c r="G247" s="74">
        <v>81000</v>
      </c>
    </row>
    <row r="248" spans="1:7" x14ac:dyDescent="0.25">
      <c r="A248" s="270" t="s">
        <v>39</v>
      </c>
      <c r="B248" s="286" t="s">
        <v>40</v>
      </c>
      <c r="C248" s="41">
        <v>24000</v>
      </c>
      <c r="D248" s="41">
        <v>12000</v>
      </c>
      <c r="E248" s="30">
        <f t="shared" si="7"/>
        <v>18000</v>
      </c>
      <c r="F248" s="74">
        <v>30000</v>
      </c>
      <c r="G248" s="74">
        <v>30000</v>
      </c>
    </row>
    <row r="249" spans="1:7" x14ac:dyDescent="0.25">
      <c r="A249" s="270" t="s">
        <v>41</v>
      </c>
      <c r="B249" s="286" t="s">
        <v>42</v>
      </c>
      <c r="C249" s="99">
        <v>0</v>
      </c>
      <c r="D249" s="99">
        <v>0</v>
      </c>
      <c r="E249" s="30">
        <f t="shared" si="7"/>
        <v>0</v>
      </c>
      <c r="F249" s="74"/>
      <c r="G249" s="74"/>
    </row>
    <row r="250" spans="1:7" x14ac:dyDescent="0.25">
      <c r="A250" s="270" t="s">
        <v>334</v>
      </c>
      <c r="B250" s="286" t="s">
        <v>335</v>
      </c>
      <c r="C250" s="98">
        <v>0</v>
      </c>
      <c r="D250" s="375">
        <v>14000</v>
      </c>
      <c r="E250" s="30">
        <f t="shared" si="7"/>
        <v>15000</v>
      </c>
      <c r="F250" s="52">
        <v>29000</v>
      </c>
      <c r="G250" s="374"/>
    </row>
    <row r="251" spans="1:7" x14ac:dyDescent="0.25">
      <c r="A251" s="270" t="s">
        <v>222</v>
      </c>
      <c r="B251" s="286" t="s">
        <v>44</v>
      </c>
      <c r="C251" s="41">
        <v>98723</v>
      </c>
      <c r="D251" s="41">
        <v>0</v>
      </c>
      <c r="E251" s="30">
        <f t="shared" si="7"/>
        <v>125900</v>
      </c>
      <c r="F251" s="115">
        <v>125900</v>
      </c>
      <c r="G251" s="115">
        <v>126000</v>
      </c>
    </row>
    <row r="252" spans="1:7" x14ac:dyDescent="0.25">
      <c r="A252" s="270" t="s">
        <v>45</v>
      </c>
      <c r="B252" s="286" t="s">
        <v>46</v>
      </c>
      <c r="C252" s="30">
        <v>108684</v>
      </c>
      <c r="D252" s="30">
        <v>20792</v>
      </c>
      <c r="E252" s="30">
        <f t="shared" si="7"/>
        <v>105108</v>
      </c>
      <c r="F252" s="115">
        <v>125900</v>
      </c>
      <c r="G252" s="115">
        <v>126000</v>
      </c>
    </row>
    <row r="253" spans="1:7" x14ac:dyDescent="0.25">
      <c r="A253" s="270" t="s">
        <v>47</v>
      </c>
      <c r="B253" s="286" t="s">
        <v>48</v>
      </c>
      <c r="C253" s="41">
        <v>15000</v>
      </c>
      <c r="D253" s="41">
        <v>0</v>
      </c>
      <c r="E253" s="30">
        <f t="shared" si="7"/>
        <v>25000</v>
      </c>
      <c r="F253" s="74">
        <v>25000</v>
      </c>
      <c r="G253" s="74">
        <v>25000</v>
      </c>
    </row>
    <row r="254" spans="1:7" x14ac:dyDescent="0.25">
      <c r="A254" s="270" t="s">
        <v>49</v>
      </c>
      <c r="B254" s="286" t="s">
        <v>50</v>
      </c>
      <c r="C254" s="41">
        <v>155309.64000000001</v>
      </c>
      <c r="D254" s="41">
        <v>21207.84</v>
      </c>
      <c r="E254" s="30">
        <f t="shared" si="7"/>
        <v>156892.16</v>
      </c>
      <c r="F254" s="115">
        <v>178100</v>
      </c>
      <c r="G254" s="115">
        <v>181000</v>
      </c>
    </row>
    <row r="255" spans="1:7" x14ac:dyDescent="0.25">
      <c r="A255" s="270" t="s">
        <v>298</v>
      </c>
      <c r="B255" s="286" t="s">
        <v>52</v>
      </c>
      <c r="C255" s="41">
        <v>25884.94</v>
      </c>
      <c r="D255" s="41">
        <v>3142.96</v>
      </c>
      <c r="E255" s="30">
        <f t="shared" si="7"/>
        <v>27357.040000000001</v>
      </c>
      <c r="F255" s="74">
        <v>30500</v>
      </c>
      <c r="G255" s="74">
        <v>30100</v>
      </c>
    </row>
    <row r="256" spans="1:7" x14ac:dyDescent="0.25">
      <c r="A256" s="270" t="s">
        <v>261</v>
      </c>
      <c r="B256" s="286" t="s">
        <v>54</v>
      </c>
      <c r="C256" s="41">
        <v>11407.1</v>
      </c>
      <c r="D256" s="41">
        <v>2002.34</v>
      </c>
      <c r="E256" s="30">
        <f t="shared" si="7"/>
        <v>16997.66</v>
      </c>
      <c r="F256" s="74">
        <v>19000</v>
      </c>
      <c r="G256" s="74">
        <v>25000</v>
      </c>
    </row>
    <row r="257" spans="1:7" x14ac:dyDescent="0.25">
      <c r="A257" s="270" t="s">
        <v>310</v>
      </c>
      <c r="B257" s="286" t="s">
        <v>57</v>
      </c>
      <c r="C257" s="41">
        <v>4686.3500000000004</v>
      </c>
      <c r="D257" s="41">
        <v>1950.62</v>
      </c>
      <c r="E257" s="30">
        <f t="shared" si="7"/>
        <v>13889.380000000001</v>
      </c>
      <c r="F257" s="74">
        <v>15840</v>
      </c>
      <c r="G257" s="74">
        <v>15100</v>
      </c>
    </row>
    <row r="258" spans="1:7" x14ac:dyDescent="0.25">
      <c r="A258" s="270" t="s">
        <v>58</v>
      </c>
      <c r="B258" s="286" t="s">
        <v>59</v>
      </c>
      <c r="C258" s="41">
        <v>34564.410000000003</v>
      </c>
      <c r="D258" s="41">
        <v>20161.990000000002</v>
      </c>
      <c r="E258" s="30">
        <f t="shared" si="7"/>
        <v>229838.01</v>
      </c>
      <c r="F258" s="74">
        <v>250000</v>
      </c>
      <c r="G258" s="74">
        <v>100000</v>
      </c>
    </row>
    <row r="259" spans="1:7" ht="10.5" customHeight="1" x14ac:dyDescent="0.25">
      <c r="A259" s="270" t="s">
        <v>293</v>
      </c>
      <c r="B259" s="286" t="s">
        <v>61</v>
      </c>
      <c r="C259" s="41">
        <v>15000</v>
      </c>
      <c r="D259" s="41">
        <v>0</v>
      </c>
      <c r="E259" s="30">
        <f t="shared" si="7"/>
        <v>25000</v>
      </c>
      <c r="F259" s="74">
        <v>25000</v>
      </c>
      <c r="G259" s="74">
        <v>25000</v>
      </c>
    </row>
    <row r="260" spans="1:7" x14ac:dyDescent="0.25">
      <c r="A260" s="245" t="s">
        <v>294</v>
      </c>
      <c r="B260" s="286" t="s">
        <v>63</v>
      </c>
      <c r="C260" s="41">
        <v>5000</v>
      </c>
      <c r="D260" s="41">
        <v>0</v>
      </c>
      <c r="E260" s="30">
        <f t="shared" si="7"/>
        <v>0</v>
      </c>
      <c r="F260" s="54">
        <v>0</v>
      </c>
      <c r="G260" s="74"/>
    </row>
    <row r="261" spans="1:7" x14ac:dyDescent="0.25">
      <c r="A261" s="245" t="s">
        <v>180</v>
      </c>
      <c r="B261" s="286" t="s">
        <v>65</v>
      </c>
      <c r="C261" s="41">
        <v>0</v>
      </c>
      <c r="D261" s="41">
        <v>0</v>
      </c>
      <c r="E261" s="30">
        <f t="shared" si="7"/>
        <v>0</v>
      </c>
      <c r="F261" s="52">
        <v>0</v>
      </c>
      <c r="G261" s="374"/>
    </row>
    <row r="262" spans="1:7" x14ac:dyDescent="0.25">
      <c r="A262" s="245" t="s">
        <v>66</v>
      </c>
      <c r="B262" s="286" t="s">
        <v>67</v>
      </c>
      <c r="C262" s="56">
        <v>75000</v>
      </c>
      <c r="D262" s="56">
        <v>0</v>
      </c>
      <c r="E262" s="30">
        <f t="shared" si="7"/>
        <v>0</v>
      </c>
      <c r="F262" s="408">
        <v>0</v>
      </c>
      <c r="G262" s="331"/>
    </row>
    <row r="263" spans="1:7" ht="13.5" thickBot="1" x14ac:dyDescent="0.3">
      <c r="A263" s="378" t="s">
        <v>582</v>
      </c>
      <c r="B263" s="379" t="s">
        <v>583</v>
      </c>
      <c r="C263" s="80">
        <v>30000</v>
      </c>
      <c r="D263" s="80">
        <v>0</v>
      </c>
      <c r="E263" s="30">
        <f t="shared" si="7"/>
        <v>0</v>
      </c>
      <c r="F263" s="440">
        <v>0</v>
      </c>
      <c r="G263" s="441"/>
    </row>
    <row r="264" spans="1:7" ht="13.5" thickBot="1" x14ac:dyDescent="0.3">
      <c r="A264" s="381" t="s">
        <v>181</v>
      </c>
      <c r="B264" s="282"/>
      <c r="C264" s="60">
        <f>SUM(C244:C263)</f>
        <v>2163532.0200000005</v>
      </c>
      <c r="D264" s="60">
        <f>SUM(D244:D263)</f>
        <v>382132.96</v>
      </c>
      <c r="E264" s="60">
        <f>SUM(E244:E263)</f>
        <v>2229107.04</v>
      </c>
      <c r="F264" s="60">
        <f>SUM(F244:F263)</f>
        <v>2611240</v>
      </c>
      <c r="G264" s="60">
        <f>SUM(G244:G263)</f>
        <v>2467200</v>
      </c>
    </row>
    <row r="265" spans="1:7" x14ac:dyDescent="0.25">
      <c r="A265" s="461" t="s">
        <v>69</v>
      </c>
      <c r="B265" s="284"/>
      <c r="C265" s="316"/>
      <c r="D265" s="316"/>
      <c r="E265" s="316"/>
      <c r="F265" s="316"/>
      <c r="G265" s="316"/>
    </row>
    <row r="266" spans="1:7" x14ac:dyDescent="0.25">
      <c r="A266" s="245" t="s">
        <v>70</v>
      </c>
      <c r="B266" s="286" t="s">
        <v>71</v>
      </c>
      <c r="C266" s="99">
        <v>82336</v>
      </c>
      <c r="D266" s="99">
        <v>0</v>
      </c>
      <c r="E266" s="30">
        <f t="shared" ref="E266:E279" si="8">F266-D266</f>
        <v>100000</v>
      </c>
      <c r="F266" s="99">
        <v>100000</v>
      </c>
      <c r="G266" s="99">
        <v>100000</v>
      </c>
    </row>
    <row r="267" spans="1:7" x14ac:dyDescent="0.25">
      <c r="A267" s="245" t="s">
        <v>72</v>
      </c>
      <c r="B267" s="286" t="s">
        <v>73</v>
      </c>
      <c r="C267" s="99">
        <v>29400</v>
      </c>
      <c r="D267" s="99">
        <v>0</v>
      </c>
      <c r="E267" s="30">
        <f t="shared" si="8"/>
        <v>65000</v>
      </c>
      <c r="F267" s="99">
        <v>65000</v>
      </c>
      <c r="G267" s="99">
        <v>65000</v>
      </c>
    </row>
    <row r="268" spans="1:7" x14ac:dyDescent="0.25">
      <c r="A268" s="245" t="s">
        <v>584</v>
      </c>
      <c r="B268" s="286" t="s">
        <v>74</v>
      </c>
      <c r="C268" s="99">
        <v>38026</v>
      </c>
      <c r="D268" s="99">
        <v>15514.5</v>
      </c>
      <c r="E268" s="30">
        <f t="shared" si="8"/>
        <v>34485.5</v>
      </c>
      <c r="F268" s="99">
        <v>50000</v>
      </c>
      <c r="G268" s="99">
        <v>50000</v>
      </c>
    </row>
    <row r="269" spans="1:7" x14ac:dyDescent="0.25">
      <c r="A269" s="270" t="s">
        <v>79</v>
      </c>
      <c r="B269" s="286" t="s">
        <v>80</v>
      </c>
      <c r="C269" s="99">
        <v>54131.6</v>
      </c>
      <c r="D269" s="99">
        <v>14200</v>
      </c>
      <c r="E269" s="30">
        <f t="shared" si="8"/>
        <v>55800</v>
      </c>
      <c r="F269" s="99">
        <v>70000</v>
      </c>
      <c r="G269" s="99">
        <v>70000</v>
      </c>
    </row>
    <row r="270" spans="1:7" x14ac:dyDescent="0.25">
      <c r="A270" s="270" t="s">
        <v>81</v>
      </c>
      <c r="B270" s="286" t="s">
        <v>82</v>
      </c>
      <c r="C270" s="99">
        <v>56533</v>
      </c>
      <c r="D270" s="99">
        <v>29288</v>
      </c>
      <c r="E270" s="30">
        <f t="shared" si="8"/>
        <v>90712</v>
      </c>
      <c r="F270" s="99">
        <v>120000</v>
      </c>
      <c r="G270" s="99">
        <v>120000</v>
      </c>
    </row>
    <row r="271" spans="1:7" x14ac:dyDescent="0.25">
      <c r="A271" s="270" t="s">
        <v>90</v>
      </c>
      <c r="B271" s="286" t="s">
        <v>91</v>
      </c>
      <c r="C271" s="99">
        <v>18494.87</v>
      </c>
      <c r="D271" s="99">
        <v>6655.68</v>
      </c>
      <c r="E271" s="30">
        <f t="shared" si="8"/>
        <v>14944.32</v>
      </c>
      <c r="F271" s="99">
        <v>21600</v>
      </c>
      <c r="G271" s="99">
        <v>36000</v>
      </c>
    </row>
    <row r="272" spans="1:7" x14ac:dyDescent="0.25">
      <c r="A272" s="270" t="s">
        <v>109</v>
      </c>
      <c r="B272" s="286" t="s">
        <v>110</v>
      </c>
      <c r="C272" s="99">
        <v>0</v>
      </c>
      <c r="D272" s="99">
        <v>0</v>
      </c>
      <c r="E272" s="30">
        <f t="shared" si="8"/>
        <v>10000</v>
      </c>
      <c r="F272" s="99">
        <v>10000</v>
      </c>
      <c r="G272" s="99">
        <v>10000</v>
      </c>
    </row>
    <row r="273" spans="1:7" x14ac:dyDescent="0.25">
      <c r="A273" s="270" t="s">
        <v>249</v>
      </c>
      <c r="B273" s="286" t="s">
        <v>207</v>
      </c>
      <c r="C273" s="99">
        <v>7190</v>
      </c>
      <c r="D273" s="99">
        <v>0</v>
      </c>
      <c r="E273" s="30">
        <f t="shared" si="8"/>
        <v>10000</v>
      </c>
      <c r="F273" s="99">
        <v>10000</v>
      </c>
      <c r="G273" s="99">
        <v>10000</v>
      </c>
    </row>
    <row r="274" spans="1:7" x14ac:dyDescent="0.25">
      <c r="A274" s="270" t="s">
        <v>311</v>
      </c>
      <c r="B274" s="286"/>
      <c r="C274" s="99"/>
      <c r="D274" s="99"/>
      <c r="E274" s="30">
        <f t="shared" si="8"/>
        <v>0</v>
      </c>
      <c r="F274" s="99"/>
      <c r="G274" s="99"/>
    </row>
    <row r="275" spans="1:7" ht="11.25" customHeight="1" x14ac:dyDescent="0.25">
      <c r="A275" s="270" t="s">
        <v>312</v>
      </c>
      <c r="B275" s="286" t="s">
        <v>113</v>
      </c>
      <c r="C275" s="99">
        <v>4700</v>
      </c>
      <c r="D275" s="99">
        <v>0</v>
      </c>
      <c r="E275" s="30">
        <f t="shared" si="8"/>
        <v>50000</v>
      </c>
      <c r="F275" s="99">
        <v>50000</v>
      </c>
      <c r="G275" s="99">
        <v>50000</v>
      </c>
    </row>
    <row r="276" spans="1:7" x14ac:dyDescent="0.25">
      <c r="A276" s="270" t="s">
        <v>229</v>
      </c>
      <c r="B276" s="286" t="s">
        <v>230</v>
      </c>
      <c r="C276" s="99">
        <v>94424.88</v>
      </c>
      <c r="D276" s="99">
        <v>8981.24</v>
      </c>
      <c r="E276" s="30">
        <f t="shared" si="8"/>
        <v>141018.76</v>
      </c>
      <c r="F276" s="99">
        <v>150000</v>
      </c>
      <c r="G276" s="99">
        <v>150000</v>
      </c>
    </row>
    <row r="277" spans="1:7" x14ac:dyDescent="0.25">
      <c r="A277" s="270" t="s">
        <v>231</v>
      </c>
      <c r="B277" s="286" t="s">
        <v>232</v>
      </c>
      <c r="C277" s="99">
        <v>216146.81</v>
      </c>
      <c r="D277" s="99">
        <v>24754.55</v>
      </c>
      <c r="E277" s="30">
        <f t="shared" si="8"/>
        <v>475245.45</v>
      </c>
      <c r="F277" s="99">
        <v>500000</v>
      </c>
      <c r="G277" s="99">
        <v>500000</v>
      </c>
    </row>
    <row r="278" spans="1:7" x14ac:dyDescent="0.25">
      <c r="A278" s="270" t="s">
        <v>118</v>
      </c>
      <c r="B278" s="286" t="s">
        <v>119</v>
      </c>
      <c r="C278" s="64">
        <v>10945</v>
      </c>
      <c r="D278" s="64">
        <v>0</v>
      </c>
      <c r="E278" s="30">
        <f t="shared" si="8"/>
        <v>15000</v>
      </c>
      <c r="F278" s="64">
        <v>15000</v>
      </c>
      <c r="G278" s="64">
        <v>15000</v>
      </c>
    </row>
    <row r="279" spans="1:7" ht="13.5" thickBot="1" x14ac:dyDescent="0.3">
      <c r="A279" s="270" t="s">
        <v>141</v>
      </c>
      <c r="B279" s="315" t="s">
        <v>142</v>
      </c>
      <c r="C279" s="36">
        <v>19720</v>
      </c>
      <c r="D279" s="36">
        <v>4650</v>
      </c>
      <c r="E279" s="30">
        <f t="shared" si="8"/>
        <v>15350</v>
      </c>
      <c r="F279" s="36">
        <v>20000</v>
      </c>
      <c r="G279" s="36">
        <v>20000</v>
      </c>
    </row>
    <row r="280" spans="1:7" ht="13.5" thickBot="1" x14ac:dyDescent="0.3">
      <c r="A280" s="388" t="s">
        <v>313</v>
      </c>
      <c r="B280" s="455"/>
      <c r="C280" s="353">
        <f>SUM(C266:C279)</f>
        <v>632048.16</v>
      </c>
      <c r="D280" s="324">
        <f>SUM(D266:D279)</f>
        <v>104043.97</v>
      </c>
      <c r="E280" s="324">
        <f>SUM(E266:E279)</f>
        <v>1077556.03</v>
      </c>
      <c r="F280" s="324">
        <f>SUM(F266:F279)</f>
        <v>1181600</v>
      </c>
      <c r="G280" s="324">
        <f>SUM(G266:G279)</f>
        <v>1196000</v>
      </c>
    </row>
    <row r="281" spans="1:7" x14ac:dyDescent="0.25">
      <c r="A281" s="268" t="s">
        <v>144</v>
      </c>
      <c r="B281" s="284"/>
      <c r="C281" s="442"/>
      <c r="D281" s="442"/>
      <c r="E281" s="442"/>
      <c r="F281" s="442"/>
      <c r="G281" s="442"/>
    </row>
    <row r="282" spans="1:7" ht="12" customHeight="1" x14ac:dyDescent="0.25">
      <c r="A282" s="116" t="s">
        <v>151</v>
      </c>
      <c r="B282" s="286" t="s">
        <v>152</v>
      </c>
      <c r="C282" s="375"/>
      <c r="D282" s="375">
        <v>0</v>
      </c>
      <c r="E282" s="30">
        <f>F282-D282</f>
        <v>0</v>
      </c>
      <c r="F282" s="41"/>
      <c r="G282" s="41"/>
    </row>
    <row r="283" spans="1:7" ht="11.25" customHeight="1" x14ac:dyDescent="0.25">
      <c r="A283" s="116" t="s">
        <v>153</v>
      </c>
      <c r="B283" s="286"/>
      <c r="C283" s="375"/>
      <c r="D283" s="375"/>
      <c r="E283" s="30">
        <f>F283-D283</f>
        <v>0</v>
      </c>
      <c r="F283" s="41"/>
      <c r="G283" s="41"/>
    </row>
    <row r="284" spans="1:7" ht="0.75" customHeight="1" x14ac:dyDescent="0.25">
      <c r="A284" s="245" t="s">
        <v>266</v>
      </c>
      <c r="B284" s="286" t="s">
        <v>155</v>
      </c>
      <c r="C284" s="375"/>
      <c r="D284" s="375">
        <v>0</v>
      </c>
      <c r="E284" s="30">
        <f>F284-D284</f>
        <v>10000</v>
      </c>
      <c r="F284" s="41">
        <v>10000</v>
      </c>
      <c r="G284" s="41">
        <v>40000</v>
      </c>
    </row>
    <row r="285" spans="1:7" x14ac:dyDescent="0.25">
      <c r="A285" s="270" t="s">
        <v>212</v>
      </c>
      <c r="B285" s="286" t="s">
        <v>159</v>
      </c>
      <c r="C285" s="117">
        <v>3999.2</v>
      </c>
      <c r="D285" s="117">
        <v>0</v>
      </c>
      <c r="E285" s="30">
        <f>F285-D285</f>
        <v>30000</v>
      </c>
      <c r="F285" s="117">
        <v>30000</v>
      </c>
      <c r="G285" s="117">
        <v>30000</v>
      </c>
    </row>
    <row r="286" spans="1:7" ht="13.5" thickBot="1" x14ac:dyDescent="0.3">
      <c r="A286" s="397" t="s">
        <v>314</v>
      </c>
      <c r="B286" s="427" t="s">
        <v>161</v>
      </c>
      <c r="C286" s="112"/>
      <c r="D286" s="112"/>
      <c r="E286" s="30">
        <f>F286-D286</f>
        <v>70000</v>
      </c>
      <c r="F286" s="112">
        <v>70000</v>
      </c>
      <c r="G286" s="112">
        <v>70000</v>
      </c>
    </row>
    <row r="287" spans="1:7" ht="15" customHeight="1" thickBot="1" x14ac:dyDescent="0.3">
      <c r="A287" s="381" t="s">
        <v>164</v>
      </c>
      <c r="B287" s="350"/>
      <c r="C287" s="462">
        <f>SUM(C282:C286)</f>
        <v>3999.2</v>
      </c>
      <c r="D287" s="344">
        <f>SUM(D282:D286)</f>
        <v>0</v>
      </c>
      <c r="E287" s="344">
        <f>SUM(E282:E286)</f>
        <v>110000</v>
      </c>
      <c r="F287" s="429">
        <f>SUM(F282:F286)</f>
        <v>110000</v>
      </c>
      <c r="G287" s="429">
        <f>SUM(G284:G286)</f>
        <v>140000</v>
      </c>
    </row>
    <row r="288" spans="1:7" ht="13.5" thickBot="1" x14ac:dyDescent="0.3">
      <c r="A288" s="388" t="s">
        <v>165</v>
      </c>
      <c r="B288" s="389"/>
      <c r="C288" s="324">
        <f>C280+C264+C287</f>
        <v>2799579.3800000008</v>
      </c>
      <c r="D288" s="324">
        <f>D280+D264+D287</f>
        <v>486176.93000000005</v>
      </c>
      <c r="E288" s="324">
        <f>E280+E264+E287</f>
        <v>3416663.0700000003</v>
      </c>
      <c r="F288" s="324">
        <f>F280+F264+F287</f>
        <v>3902840</v>
      </c>
      <c r="G288" s="324">
        <f>G264+G280+G287</f>
        <v>3803200</v>
      </c>
    </row>
    <row r="289" spans="1:7" ht="12.95" customHeight="1" x14ac:dyDescent="0.25">
      <c r="A289" s="325"/>
      <c r="B289" s="326"/>
      <c r="C289" s="71"/>
      <c r="D289" s="71"/>
      <c r="E289" s="71"/>
      <c r="F289" s="345"/>
      <c r="G289" s="345"/>
    </row>
    <row r="290" spans="1:7" x14ac:dyDescent="0.25">
      <c r="A290" s="259"/>
      <c r="B290" s="354"/>
      <c r="C290" s="354"/>
      <c r="D290" s="354"/>
      <c r="E290" s="354"/>
      <c r="F290" s="354"/>
      <c r="G290" s="310"/>
    </row>
    <row r="291" spans="1:7" x14ac:dyDescent="0.25">
      <c r="A291" s="301" t="s">
        <v>166</v>
      </c>
      <c r="B291" s="301" t="s">
        <v>167</v>
      </c>
      <c r="C291" s="301"/>
      <c r="D291" s="262"/>
      <c r="E291" s="661" t="s">
        <v>1</v>
      </c>
      <c r="F291" s="661"/>
      <c r="G291" s="259"/>
    </row>
    <row r="292" spans="1:7" x14ac:dyDescent="0.25">
      <c r="A292" s="259"/>
      <c r="B292" s="262"/>
      <c r="C292" s="262"/>
      <c r="D292" s="262"/>
      <c r="E292" s="262"/>
      <c r="F292" s="262"/>
      <c r="G292" s="262"/>
    </row>
    <row r="293" spans="1:7" x14ac:dyDescent="0.25">
      <c r="A293" s="347" t="s">
        <v>618</v>
      </c>
      <c r="B293" s="662" t="s">
        <v>169</v>
      </c>
      <c r="C293" s="662"/>
      <c r="D293" s="662"/>
      <c r="E293" s="264"/>
      <c r="F293" s="663" t="s">
        <v>168</v>
      </c>
      <c r="G293" s="663"/>
    </row>
    <row r="294" spans="1:7" x14ac:dyDescent="0.25">
      <c r="A294" s="302" t="s">
        <v>619</v>
      </c>
      <c r="B294" s="680" t="s">
        <v>171</v>
      </c>
      <c r="C294" s="680"/>
      <c r="D294" s="680"/>
      <c r="E294" s="262"/>
      <c r="F294" s="679" t="s">
        <v>170</v>
      </c>
      <c r="G294" s="679"/>
    </row>
    <row r="295" spans="1:7" x14ac:dyDescent="0.25">
      <c r="A295" s="259"/>
      <c r="B295" s="346"/>
      <c r="C295" s="346"/>
      <c r="D295" s="346"/>
      <c r="E295" s="91"/>
      <c r="F295" s="91"/>
      <c r="G295" s="91"/>
    </row>
    <row r="296" spans="1:7" x14ac:dyDescent="0.25">
      <c r="A296" s="259"/>
      <c r="B296" s="357"/>
      <c r="C296" s="91"/>
      <c r="D296" s="91"/>
      <c r="E296" s="91"/>
      <c r="F296" s="91"/>
      <c r="G296" s="91"/>
    </row>
    <row r="297" spans="1:7" x14ac:dyDescent="0.25">
      <c r="A297" s="259"/>
      <c r="B297" s="357"/>
      <c r="C297" s="91"/>
      <c r="D297" s="91"/>
      <c r="E297" s="91"/>
      <c r="F297" s="91"/>
      <c r="G297" s="23"/>
    </row>
    <row r="298" spans="1:7" x14ac:dyDescent="0.25">
      <c r="A298" s="259"/>
      <c r="B298" s="357"/>
      <c r="C298" s="91"/>
      <c r="D298" s="91"/>
      <c r="E298" s="91"/>
      <c r="F298" s="91"/>
      <c r="G298" s="23"/>
    </row>
    <row r="299" spans="1:7" x14ac:dyDescent="0.25">
      <c r="A299" s="259"/>
      <c r="B299" s="357"/>
      <c r="C299" s="91"/>
      <c r="D299" s="91"/>
      <c r="E299" s="91"/>
      <c r="F299" s="91"/>
      <c r="G299" s="91"/>
    </row>
    <row r="300" spans="1:7" x14ac:dyDescent="0.25">
      <c r="A300" s="261"/>
      <c r="B300" s="364"/>
      <c r="C300" s="364"/>
      <c r="D300" s="364"/>
      <c r="E300" s="364"/>
      <c r="F300" s="364"/>
      <c r="G300" s="364"/>
    </row>
    <row r="301" spans="1:7" x14ac:dyDescent="0.25">
      <c r="A301" s="262"/>
      <c r="B301" s="364"/>
      <c r="C301" s="364"/>
      <c r="D301" s="364"/>
      <c r="E301" s="364"/>
      <c r="F301" s="364"/>
      <c r="G301" s="364"/>
    </row>
    <row r="302" spans="1:7" ht="16.5" x14ac:dyDescent="0.25">
      <c r="A302" s="685"/>
      <c r="B302" s="685"/>
      <c r="C302" s="685"/>
      <c r="D302" s="685"/>
      <c r="E302" s="685"/>
      <c r="F302" s="685"/>
      <c r="G302" s="685"/>
    </row>
    <row r="303" spans="1:7" ht="16.5" x14ac:dyDescent="0.25">
      <c r="A303" s="686"/>
      <c r="B303" s="686"/>
      <c r="C303" s="686"/>
      <c r="D303" s="686"/>
      <c r="E303" s="686"/>
      <c r="F303" s="686"/>
      <c r="G303" s="686"/>
    </row>
    <row r="304" spans="1:7" x14ac:dyDescent="0.25">
      <c r="A304" s="265"/>
      <c r="B304" s="368"/>
      <c r="C304" s="368"/>
      <c r="D304" s="368"/>
      <c r="E304" s="368"/>
      <c r="F304" s="368"/>
      <c r="G304" s="368"/>
    </row>
    <row r="305" spans="1:7" x14ac:dyDescent="0.25">
      <c r="A305" s="265"/>
      <c r="B305" s="365"/>
      <c r="C305" s="365"/>
      <c r="D305" s="365"/>
      <c r="E305" s="365"/>
      <c r="F305" s="365"/>
      <c r="G305" s="365"/>
    </row>
    <row r="306" spans="1:7" x14ac:dyDescent="0.25">
      <c r="A306" s="265"/>
      <c r="B306" s="368"/>
      <c r="C306" s="368"/>
      <c r="D306" s="368"/>
      <c r="E306" s="368"/>
      <c r="F306" s="368"/>
      <c r="G306" s="368"/>
    </row>
    <row r="307" spans="1:7" x14ac:dyDescent="0.25">
      <c r="A307" s="262"/>
      <c r="B307" s="364"/>
      <c r="C307" s="364"/>
      <c r="D307" s="364"/>
      <c r="E307" s="364"/>
      <c r="F307" s="364"/>
      <c r="G307" s="364"/>
    </row>
    <row r="308" spans="1:7" x14ac:dyDescent="0.25">
      <c r="A308" s="262"/>
      <c r="B308" s="364"/>
      <c r="C308" s="364"/>
      <c r="D308" s="364"/>
      <c r="E308" s="364"/>
      <c r="F308" s="364"/>
      <c r="G308" s="364"/>
    </row>
    <row r="309" spans="1:7" x14ac:dyDescent="0.25">
      <c r="A309" s="262"/>
      <c r="B309" s="364"/>
      <c r="C309" s="364"/>
      <c r="D309" s="364"/>
      <c r="E309" s="364"/>
      <c r="F309" s="364"/>
      <c r="G309" s="364"/>
    </row>
    <row r="310" spans="1:7" x14ac:dyDescent="0.25">
      <c r="A310" s="262"/>
      <c r="B310" s="364"/>
      <c r="C310" s="364"/>
      <c r="D310" s="364"/>
      <c r="E310" s="364"/>
      <c r="F310" s="364"/>
      <c r="G310" s="364"/>
    </row>
    <row r="311" spans="1:7" x14ac:dyDescent="0.25">
      <c r="A311" s="262"/>
      <c r="B311" s="364"/>
      <c r="C311" s="364"/>
      <c r="D311" s="364"/>
      <c r="E311" s="364"/>
      <c r="F311" s="364"/>
      <c r="G311" s="364"/>
    </row>
    <row r="312" spans="1:7" x14ac:dyDescent="0.25">
      <c r="A312" s="262"/>
      <c r="B312" s="364"/>
      <c r="C312" s="364"/>
      <c r="D312" s="364"/>
      <c r="E312" s="364"/>
      <c r="F312" s="364"/>
      <c r="G312" s="364"/>
    </row>
    <row r="313" spans="1:7" x14ac:dyDescent="0.25">
      <c r="A313" s="262"/>
      <c r="B313" s="364"/>
      <c r="C313" s="364"/>
      <c r="D313" s="364"/>
      <c r="E313" s="364"/>
      <c r="F313" s="364"/>
      <c r="G313" s="364"/>
    </row>
    <row r="314" spans="1:7" x14ac:dyDescent="0.25">
      <c r="A314" s="262"/>
      <c r="B314" s="364"/>
      <c r="C314" s="364"/>
      <c r="D314" s="364"/>
      <c r="E314" s="364"/>
      <c r="F314" s="364"/>
      <c r="G314" s="364"/>
    </row>
    <row r="315" spans="1:7" x14ac:dyDescent="0.25">
      <c r="A315" s="262"/>
      <c r="B315" s="364"/>
      <c r="C315" s="364"/>
      <c r="D315" s="364"/>
      <c r="E315" s="364"/>
      <c r="F315" s="364"/>
      <c r="G315" s="364"/>
    </row>
  </sheetData>
  <mergeCells count="47">
    <mergeCell ref="A302:G302"/>
    <mergeCell ref="A303:G303"/>
    <mergeCell ref="F222:G222"/>
    <mergeCell ref="A234:G234"/>
    <mergeCell ref="A235:G235"/>
    <mergeCell ref="A237:B237"/>
    <mergeCell ref="A238:A240"/>
    <mergeCell ref="D238:F238"/>
    <mergeCell ref="F239:F240"/>
    <mergeCell ref="B293:D293"/>
    <mergeCell ref="F293:G293"/>
    <mergeCell ref="B294:D294"/>
    <mergeCell ref="F294:G294"/>
    <mergeCell ref="A157:G157"/>
    <mergeCell ref="A159:B159"/>
    <mergeCell ref="A160:A162"/>
    <mergeCell ref="D160:F160"/>
    <mergeCell ref="F161:F162"/>
    <mergeCell ref="A84:C84"/>
    <mergeCell ref="A85:A87"/>
    <mergeCell ref="D85:F85"/>
    <mergeCell ref="F86:F87"/>
    <mergeCell ref="F139:G139"/>
    <mergeCell ref="A4:G4"/>
    <mergeCell ref="A5:G5"/>
    <mergeCell ref="A6:G6"/>
    <mergeCell ref="A7:C7"/>
    <mergeCell ref="A8:A10"/>
    <mergeCell ref="D8:F8"/>
    <mergeCell ref="F9:F10"/>
    <mergeCell ref="E62:F62"/>
    <mergeCell ref="B64:D64"/>
    <mergeCell ref="F64:G64"/>
    <mergeCell ref="A81:G81"/>
    <mergeCell ref="A82:G82"/>
    <mergeCell ref="B65:D65"/>
    <mergeCell ref="F65:G65"/>
    <mergeCell ref="E135:F135"/>
    <mergeCell ref="B138:D138"/>
    <mergeCell ref="F138:G138"/>
    <mergeCell ref="B139:D139"/>
    <mergeCell ref="A156:G156"/>
    <mergeCell ref="E218:F218"/>
    <mergeCell ref="B221:D221"/>
    <mergeCell ref="F221:G221"/>
    <mergeCell ref="B222:D222"/>
    <mergeCell ref="E291:F291"/>
  </mergeCells>
  <pageMargins left="0.511811023622047" right="0.118110236220472" top="0.55110000000000003" bottom="0.27559055118110198" header="0" footer="0"/>
  <pageSetup paperSize="5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6"/>
  <sheetViews>
    <sheetView topLeftCell="A235" zoomScale="120" zoomScaleNormal="120" zoomScaleSheetLayoutView="90" workbookViewId="0">
      <selection activeCell="A7" sqref="A7:G246"/>
    </sheetView>
  </sheetViews>
  <sheetFormatPr defaultRowHeight="12.75" x14ac:dyDescent="0.25"/>
  <cols>
    <col min="1" max="1" width="36.28515625" style="25" customWidth="1"/>
    <col min="2" max="2" width="8.5703125" style="48" customWidth="1"/>
    <col min="3" max="3" width="11" style="48" customWidth="1"/>
    <col min="4" max="4" width="11.28515625" style="48" customWidth="1"/>
    <col min="5" max="5" width="11" style="48" customWidth="1"/>
    <col min="6" max="6" width="11.140625" style="48" customWidth="1"/>
    <col min="7" max="7" width="11.85546875" style="48" customWidth="1"/>
    <col min="8" max="256" width="9.140625" style="24"/>
    <col min="257" max="257" width="36.28515625" style="24" customWidth="1"/>
    <col min="258" max="258" width="8.5703125" style="24" customWidth="1"/>
    <col min="259" max="259" width="11" style="24" customWidth="1"/>
    <col min="260" max="260" width="11.28515625" style="24" customWidth="1"/>
    <col min="261" max="261" width="11" style="24" customWidth="1"/>
    <col min="262" max="262" width="11.140625" style="24" customWidth="1"/>
    <col min="263" max="263" width="11.85546875" style="24" customWidth="1"/>
    <col min="264" max="512" width="9.140625" style="24"/>
    <col min="513" max="513" width="36.28515625" style="24" customWidth="1"/>
    <col min="514" max="514" width="8.5703125" style="24" customWidth="1"/>
    <col min="515" max="515" width="11" style="24" customWidth="1"/>
    <col min="516" max="516" width="11.28515625" style="24" customWidth="1"/>
    <col min="517" max="517" width="11" style="24" customWidth="1"/>
    <col min="518" max="518" width="11.140625" style="24" customWidth="1"/>
    <col min="519" max="519" width="11.85546875" style="24" customWidth="1"/>
    <col min="520" max="768" width="9.140625" style="24"/>
    <col min="769" max="769" width="36.28515625" style="24" customWidth="1"/>
    <col min="770" max="770" width="8.5703125" style="24" customWidth="1"/>
    <col min="771" max="771" width="11" style="24" customWidth="1"/>
    <col min="772" max="772" width="11.28515625" style="24" customWidth="1"/>
    <col min="773" max="773" width="11" style="24" customWidth="1"/>
    <col min="774" max="774" width="11.140625" style="24" customWidth="1"/>
    <col min="775" max="775" width="11.85546875" style="24" customWidth="1"/>
    <col min="776" max="1024" width="9.140625" style="24"/>
    <col min="1025" max="1025" width="36.28515625" style="24" customWidth="1"/>
    <col min="1026" max="1026" width="8.5703125" style="24" customWidth="1"/>
    <col min="1027" max="1027" width="11" style="24" customWidth="1"/>
    <col min="1028" max="1028" width="11.28515625" style="24" customWidth="1"/>
    <col min="1029" max="1029" width="11" style="24" customWidth="1"/>
    <col min="1030" max="1030" width="11.140625" style="24" customWidth="1"/>
    <col min="1031" max="1031" width="11.85546875" style="24" customWidth="1"/>
    <col min="1032" max="1280" width="9.140625" style="24"/>
    <col min="1281" max="1281" width="36.28515625" style="24" customWidth="1"/>
    <col min="1282" max="1282" width="8.5703125" style="24" customWidth="1"/>
    <col min="1283" max="1283" width="11" style="24" customWidth="1"/>
    <col min="1284" max="1284" width="11.28515625" style="24" customWidth="1"/>
    <col min="1285" max="1285" width="11" style="24" customWidth="1"/>
    <col min="1286" max="1286" width="11.140625" style="24" customWidth="1"/>
    <col min="1287" max="1287" width="11.85546875" style="24" customWidth="1"/>
    <col min="1288" max="1536" width="9.140625" style="24"/>
    <col min="1537" max="1537" width="36.28515625" style="24" customWidth="1"/>
    <col min="1538" max="1538" width="8.5703125" style="24" customWidth="1"/>
    <col min="1539" max="1539" width="11" style="24" customWidth="1"/>
    <col min="1540" max="1540" width="11.28515625" style="24" customWidth="1"/>
    <col min="1541" max="1541" width="11" style="24" customWidth="1"/>
    <col min="1542" max="1542" width="11.140625" style="24" customWidth="1"/>
    <col min="1543" max="1543" width="11.85546875" style="24" customWidth="1"/>
    <col min="1544" max="1792" width="9.140625" style="24"/>
    <col min="1793" max="1793" width="36.28515625" style="24" customWidth="1"/>
    <col min="1794" max="1794" width="8.5703125" style="24" customWidth="1"/>
    <col min="1795" max="1795" width="11" style="24" customWidth="1"/>
    <col min="1796" max="1796" width="11.28515625" style="24" customWidth="1"/>
    <col min="1797" max="1797" width="11" style="24" customWidth="1"/>
    <col min="1798" max="1798" width="11.140625" style="24" customWidth="1"/>
    <col min="1799" max="1799" width="11.85546875" style="24" customWidth="1"/>
    <col min="1800" max="2048" width="9.140625" style="24"/>
    <col min="2049" max="2049" width="36.28515625" style="24" customWidth="1"/>
    <col min="2050" max="2050" width="8.5703125" style="24" customWidth="1"/>
    <col min="2051" max="2051" width="11" style="24" customWidth="1"/>
    <col min="2052" max="2052" width="11.28515625" style="24" customWidth="1"/>
    <col min="2053" max="2053" width="11" style="24" customWidth="1"/>
    <col min="2054" max="2054" width="11.140625" style="24" customWidth="1"/>
    <col min="2055" max="2055" width="11.85546875" style="24" customWidth="1"/>
    <col min="2056" max="2304" width="9.140625" style="24"/>
    <col min="2305" max="2305" width="36.28515625" style="24" customWidth="1"/>
    <col min="2306" max="2306" width="8.5703125" style="24" customWidth="1"/>
    <col min="2307" max="2307" width="11" style="24" customWidth="1"/>
    <col min="2308" max="2308" width="11.28515625" style="24" customWidth="1"/>
    <col min="2309" max="2309" width="11" style="24" customWidth="1"/>
    <col min="2310" max="2310" width="11.140625" style="24" customWidth="1"/>
    <col min="2311" max="2311" width="11.85546875" style="24" customWidth="1"/>
    <col min="2312" max="2560" width="9.140625" style="24"/>
    <col min="2561" max="2561" width="36.28515625" style="24" customWidth="1"/>
    <col min="2562" max="2562" width="8.5703125" style="24" customWidth="1"/>
    <col min="2563" max="2563" width="11" style="24" customWidth="1"/>
    <col min="2564" max="2564" width="11.28515625" style="24" customWidth="1"/>
    <col min="2565" max="2565" width="11" style="24" customWidth="1"/>
    <col min="2566" max="2566" width="11.140625" style="24" customWidth="1"/>
    <col min="2567" max="2567" width="11.85546875" style="24" customWidth="1"/>
    <col min="2568" max="2816" width="9.140625" style="24"/>
    <col min="2817" max="2817" width="36.28515625" style="24" customWidth="1"/>
    <col min="2818" max="2818" width="8.5703125" style="24" customWidth="1"/>
    <col min="2819" max="2819" width="11" style="24" customWidth="1"/>
    <col min="2820" max="2820" width="11.28515625" style="24" customWidth="1"/>
    <col min="2821" max="2821" width="11" style="24" customWidth="1"/>
    <col min="2822" max="2822" width="11.140625" style="24" customWidth="1"/>
    <col min="2823" max="2823" width="11.85546875" style="24" customWidth="1"/>
    <col min="2824" max="3072" width="9.140625" style="24"/>
    <col min="3073" max="3073" width="36.28515625" style="24" customWidth="1"/>
    <col min="3074" max="3074" width="8.5703125" style="24" customWidth="1"/>
    <col min="3075" max="3075" width="11" style="24" customWidth="1"/>
    <col min="3076" max="3076" width="11.28515625" style="24" customWidth="1"/>
    <col min="3077" max="3077" width="11" style="24" customWidth="1"/>
    <col min="3078" max="3078" width="11.140625" style="24" customWidth="1"/>
    <col min="3079" max="3079" width="11.85546875" style="24" customWidth="1"/>
    <col min="3080" max="3328" width="9.140625" style="24"/>
    <col min="3329" max="3329" width="36.28515625" style="24" customWidth="1"/>
    <col min="3330" max="3330" width="8.5703125" style="24" customWidth="1"/>
    <col min="3331" max="3331" width="11" style="24" customWidth="1"/>
    <col min="3332" max="3332" width="11.28515625" style="24" customWidth="1"/>
    <col min="3333" max="3333" width="11" style="24" customWidth="1"/>
    <col min="3334" max="3334" width="11.140625" style="24" customWidth="1"/>
    <col min="3335" max="3335" width="11.85546875" style="24" customWidth="1"/>
    <col min="3336" max="3584" width="9.140625" style="24"/>
    <col min="3585" max="3585" width="36.28515625" style="24" customWidth="1"/>
    <col min="3586" max="3586" width="8.5703125" style="24" customWidth="1"/>
    <col min="3587" max="3587" width="11" style="24" customWidth="1"/>
    <col min="3588" max="3588" width="11.28515625" style="24" customWidth="1"/>
    <col min="3589" max="3589" width="11" style="24" customWidth="1"/>
    <col min="3590" max="3590" width="11.140625" style="24" customWidth="1"/>
    <col min="3591" max="3591" width="11.85546875" style="24" customWidth="1"/>
    <col min="3592" max="3840" width="9.140625" style="24"/>
    <col min="3841" max="3841" width="36.28515625" style="24" customWidth="1"/>
    <col min="3842" max="3842" width="8.5703125" style="24" customWidth="1"/>
    <col min="3843" max="3843" width="11" style="24" customWidth="1"/>
    <col min="3844" max="3844" width="11.28515625" style="24" customWidth="1"/>
    <col min="3845" max="3845" width="11" style="24" customWidth="1"/>
    <col min="3846" max="3846" width="11.140625" style="24" customWidth="1"/>
    <col min="3847" max="3847" width="11.85546875" style="24" customWidth="1"/>
    <col min="3848" max="4096" width="9.140625" style="24"/>
    <col min="4097" max="4097" width="36.28515625" style="24" customWidth="1"/>
    <col min="4098" max="4098" width="8.5703125" style="24" customWidth="1"/>
    <col min="4099" max="4099" width="11" style="24" customWidth="1"/>
    <col min="4100" max="4100" width="11.28515625" style="24" customWidth="1"/>
    <col min="4101" max="4101" width="11" style="24" customWidth="1"/>
    <col min="4102" max="4102" width="11.140625" style="24" customWidth="1"/>
    <col min="4103" max="4103" width="11.85546875" style="24" customWidth="1"/>
    <col min="4104" max="4352" width="9.140625" style="24"/>
    <col min="4353" max="4353" width="36.28515625" style="24" customWidth="1"/>
    <col min="4354" max="4354" width="8.5703125" style="24" customWidth="1"/>
    <col min="4355" max="4355" width="11" style="24" customWidth="1"/>
    <col min="4356" max="4356" width="11.28515625" style="24" customWidth="1"/>
    <col min="4357" max="4357" width="11" style="24" customWidth="1"/>
    <col min="4358" max="4358" width="11.140625" style="24" customWidth="1"/>
    <col min="4359" max="4359" width="11.85546875" style="24" customWidth="1"/>
    <col min="4360" max="4608" width="9.140625" style="24"/>
    <col min="4609" max="4609" width="36.28515625" style="24" customWidth="1"/>
    <col min="4610" max="4610" width="8.5703125" style="24" customWidth="1"/>
    <col min="4611" max="4611" width="11" style="24" customWidth="1"/>
    <col min="4612" max="4612" width="11.28515625" style="24" customWidth="1"/>
    <col min="4613" max="4613" width="11" style="24" customWidth="1"/>
    <col min="4614" max="4614" width="11.140625" style="24" customWidth="1"/>
    <col min="4615" max="4615" width="11.85546875" style="24" customWidth="1"/>
    <col min="4616" max="4864" width="9.140625" style="24"/>
    <col min="4865" max="4865" width="36.28515625" style="24" customWidth="1"/>
    <col min="4866" max="4866" width="8.5703125" style="24" customWidth="1"/>
    <col min="4867" max="4867" width="11" style="24" customWidth="1"/>
    <col min="4868" max="4868" width="11.28515625" style="24" customWidth="1"/>
    <col min="4869" max="4869" width="11" style="24" customWidth="1"/>
    <col min="4870" max="4870" width="11.140625" style="24" customWidth="1"/>
    <col min="4871" max="4871" width="11.85546875" style="24" customWidth="1"/>
    <col min="4872" max="5120" width="9.140625" style="24"/>
    <col min="5121" max="5121" width="36.28515625" style="24" customWidth="1"/>
    <col min="5122" max="5122" width="8.5703125" style="24" customWidth="1"/>
    <col min="5123" max="5123" width="11" style="24" customWidth="1"/>
    <col min="5124" max="5124" width="11.28515625" style="24" customWidth="1"/>
    <col min="5125" max="5125" width="11" style="24" customWidth="1"/>
    <col min="5126" max="5126" width="11.140625" style="24" customWidth="1"/>
    <col min="5127" max="5127" width="11.85546875" style="24" customWidth="1"/>
    <col min="5128" max="5376" width="9.140625" style="24"/>
    <col min="5377" max="5377" width="36.28515625" style="24" customWidth="1"/>
    <col min="5378" max="5378" width="8.5703125" style="24" customWidth="1"/>
    <col min="5379" max="5379" width="11" style="24" customWidth="1"/>
    <col min="5380" max="5380" width="11.28515625" style="24" customWidth="1"/>
    <col min="5381" max="5381" width="11" style="24" customWidth="1"/>
    <col min="5382" max="5382" width="11.140625" style="24" customWidth="1"/>
    <col min="5383" max="5383" width="11.85546875" style="24" customWidth="1"/>
    <col min="5384" max="5632" width="9.140625" style="24"/>
    <col min="5633" max="5633" width="36.28515625" style="24" customWidth="1"/>
    <col min="5634" max="5634" width="8.5703125" style="24" customWidth="1"/>
    <col min="5635" max="5635" width="11" style="24" customWidth="1"/>
    <col min="5636" max="5636" width="11.28515625" style="24" customWidth="1"/>
    <col min="5637" max="5637" width="11" style="24" customWidth="1"/>
    <col min="5638" max="5638" width="11.140625" style="24" customWidth="1"/>
    <col min="5639" max="5639" width="11.85546875" style="24" customWidth="1"/>
    <col min="5640" max="5888" width="9.140625" style="24"/>
    <col min="5889" max="5889" width="36.28515625" style="24" customWidth="1"/>
    <col min="5890" max="5890" width="8.5703125" style="24" customWidth="1"/>
    <col min="5891" max="5891" width="11" style="24" customWidth="1"/>
    <col min="5892" max="5892" width="11.28515625" style="24" customWidth="1"/>
    <col min="5893" max="5893" width="11" style="24" customWidth="1"/>
    <col min="5894" max="5894" width="11.140625" style="24" customWidth="1"/>
    <col min="5895" max="5895" width="11.85546875" style="24" customWidth="1"/>
    <col min="5896" max="6144" width="9.140625" style="24"/>
    <col min="6145" max="6145" width="36.28515625" style="24" customWidth="1"/>
    <col min="6146" max="6146" width="8.5703125" style="24" customWidth="1"/>
    <col min="6147" max="6147" width="11" style="24" customWidth="1"/>
    <col min="6148" max="6148" width="11.28515625" style="24" customWidth="1"/>
    <col min="6149" max="6149" width="11" style="24" customWidth="1"/>
    <col min="6150" max="6150" width="11.140625" style="24" customWidth="1"/>
    <col min="6151" max="6151" width="11.85546875" style="24" customWidth="1"/>
    <col min="6152" max="6400" width="9.140625" style="24"/>
    <col min="6401" max="6401" width="36.28515625" style="24" customWidth="1"/>
    <col min="6402" max="6402" width="8.5703125" style="24" customWidth="1"/>
    <col min="6403" max="6403" width="11" style="24" customWidth="1"/>
    <col min="6404" max="6404" width="11.28515625" style="24" customWidth="1"/>
    <col min="6405" max="6405" width="11" style="24" customWidth="1"/>
    <col min="6406" max="6406" width="11.140625" style="24" customWidth="1"/>
    <col min="6407" max="6407" width="11.85546875" style="24" customWidth="1"/>
    <col min="6408" max="6656" width="9.140625" style="24"/>
    <col min="6657" max="6657" width="36.28515625" style="24" customWidth="1"/>
    <col min="6658" max="6658" width="8.5703125" style="24" customWidth="1"/>
    <col min="6659" max="6659" width="11" style="24" customWidth="1"/>
    <col min="6660" max="6660" width="11.28515625" style="24" customWidth="1"/>
    <col min="6661" max="6661" width="11" style="24" customWidth="1"/>
    <col min="6662" max="6662" width="11.140625" style="24" customWidth="1"/>
    <col min="6663" max="6663" width="11.85546875" style="24" customWidth="1"/>
    <col min="6664" max="6912" width="9.140625" style="24"/>
    <col min="6913" max="6913" width="36.28515625" style="24" customWidth="1"/>
    <col min="6914" max="6914" width="8.5703125" style="24" customWidth="1"/>
    <col min="6915" max="6915" width="11" style="24" customWidth="1"/>
    <col min="6916" max="6916" width="11.28515625" style="24" customWidth="1"/>
    <col min="6917" max="6917" width="11" style="24" customWidth="1"/>
    <col min="6918" max="6918" width="11.140625" style="24" customWidth="1"/>
    <col min="6919" max="6919" width="11.85546875" style="24" customWidth="1"/>
    <col min="6920" max="7168" width="9.140625" style="24"/>
    <col min="7169" max="7169" width="36.28515625" style="24" customWidth="1"/>
    <col min="7170" max="7170" width="8.5703125" style="24" customWidth="1"/>
    <col min="7171" max="7171" width="11" style="24" customWidth="1"/>
    <col min="7172" max="7172" width="11.28515625" style="24" customWidth="1"/>
    <col min="7173" max="7173" width="11" style="24" customWidth="1"/>
    <col min="7174" max="7174" width="11.140625" style="24" customWidth="1"/>
    <col min="7175" max="7175" width="11.85546875" style="24" customWidth="1"/>
    <col min="7176" max="7424" width="9.140625" style="24"/>
    <col min="7425" max="7425" width="36.28515625" style="24" customWidth="1"/>
    <col min="7426" max="7426" width="8.5703125" style="24" customWidth="1"/>
    <col min="7427" max="7427" width="11" style="24" customWidth="1"/>
    <col min="7428" max="7428" width="11.28515625" style="24" customWidth="1"/>
    <col min="7429" max="7429" width="11" style="24" customWidth="1"/>
    <col min="7430" max="7430" width="11.140625" style="24" customWidth="1"/>
    <col min="7431" max="7431" width="11.85546875" style="24" customWidth="1"/>
    <col min="7432" max="7680" width="9.140625" style="24"/>
    <col min="7681" max="7681" width="36.28515625" style="24" customWidth="1"/>
    <col min="7682" max="7682" width="8.5703125" style="24" customWidth="1"/>
    <col min="7683" max="7683" width="11" style="24" customWidth="1"/>
    <col min="7684" max="7684" width="11.28515625" style="24" customWidth="1"/>
    <col min="7685" max="7685" width="11" style="24" customWidth="1"/>
    <col min="7686" max="7686" width="11.140625" style="24" customWidth="1"/>
    <col min="7687" max="7687" width="11.85546875" style="24" customWidth="1"/>
    <col min="7688" max="7936" width="9.140625" style="24"/>
    <col min="7937" max="7937" width="36.28515625" style="24" customWidth="1"/>
    <col min="7938" max="7938" width="8.5703125" style="24" customWidth="1"/>
    <col min="7939" max="7939" width="11" style="24" customWidth="1"/>
    <col min="7940" max="7940" width="11.28515625" style="24" customWidth="1"/>
    <col min="7941" max="7941" width="11" style="24" customWidth="1"/>
    <col min="7942" max="7942" width="11.140625" style="24" customWidth="1"/>
    <col min="7943" max="7943" width="11.85546875" style="24" customWidth="1"/>
    <col min="7944" max="8192" width="9.140625" style="24"/>
    <col min="8193" max="8193" width="36.28515625" style="24" customWidth="1"/>
    <col min="8194" max="8194" width="8.5703125" style="24" customWidth="1"/>
    <col min="8195" max="8195" width="11" style="24" customWidth="1"/>
    <col min="8196" max="8196" width="11.28515625" style="24" customWidth="1"/>
    <col min="8197" max="8197" width="11" style="24" customWidth="1"/>
    <col min="8198" max="8198" width="11.140625" style="24" customWidth="1"/>
    <col min="8199" max="8199" width="11.85546875" style="24" customWidth="1"/>
    <col min="8200" max="8448" width="9.140625" style="24"/>
    <col min="8449" max="8449" width="36.28515625" style="24" customWidth="1"/>
    <col min="8450" max="8450" width="8.5703125" style="24" customWidth="1"/>
    <col min="8451" max="8451" width="11" style="24" customWidth="1"/>
    <col min="8452" max="8452" width="11.28515625" style="24" customWidth="1"/>
    <col min="8453" max="8453" width="11" style="24" customWidth="1"/>
    <col min="8454" max="8454" width="11.140625" style="24" customWidth="1"/>
    <col min="8455" max="8455" width="11.85546875" style="24" customWidth="1"/>
    <col min="8456" max="8704" width="9.140625" style="24"/>
    <col min="8705" max="8705" width="36.28515625" style="24" customWidth="1"/>
    <col min="8706" max="8706" width="8.5703125" style="24" customWidth="1"/>
    <col min="8707" max="8707" width="11" style="24" customWidth="1"/>
    <col min="8708" max="8708" width="11.28515625" style="24" customWidth="1"/>
    <col min="8709" max="8709" width="11" style="24" customWidth="1"/>
    <col min="8710" max="8710" width="11.140625" style="24" customWidth="1"/>
    <col min="8711" max="8711" width="11.85546875" style="24" customWidth="1"/>
    <col min="8712" max="8960" width="9.140625" style="24"/>
    <col min="8961" max="8961" width="36.28515625" style="24" customWidth="1"/>
    <col min="8962" max="8962" width="8.5703125" style="24" customWidth="1"/>
    <col min="8963" max="8963" width="11" style="24" customWidth="1"/>
    <col min="8964" max="8964" width="11.28515625" style="24" customWidth="1"/>
    <col min="8965" max="8965" width="11" style="24" customWidth="1"/>
    <col min="8966" max="8966" width="11.140625" style="24" customWidth="1"/>
    <col min="8967" max="8967" width="11.85546875" style="24" customWidth="1"/>
    <col min="8968" max="9216" width="9.140625" style="24"/>
    <col min="9217" max="9217" width="36.28515625" style="24" customWidth="1"/>
    <col min="9218" max="9218" width="8.5703125" style="24" customWidth="1"/>
    <col min="9219" max="9219" width="11" style="24" customWidth="1"/>
    <col min="9220" max="9220" width="11.28515625" style="24" customWidth="1"/>
    <col min="9221" max="9221" width="11" style="24" customWidth="1"/>
    <col min="9222" max="9222" width="11.140625" style="24" customWidth="1"/>
    <col min="9223" max="9223" width="11.85546875" style="24" customWidth="1"/>
    <col min="9224" max="9472" width="9.140625" style="24"/>
    <col min="9473" max="9473" width="36.28515625" style="24" customWidth="1"/>
    <col min="9474" max="9474" width="8.5703125" style="24" customWidth="1"/>
    <col min="9475" max="9475" width="11" style="24" customWidth="1"/>
    <col min="9476" max="9476" width="11.28515625" style="24" customWidth="1"/>
    <col min="9477" max="9477" width="11" style="24" customWidth="1"/>
    <col min="9478" max="9478" width="11.140625" style="24" customWidth="1"/>
    <col min="9479" max="9479" width="11.85546875" style="24" customWidth="1"/>
    <col min="9480" max="9728" width="9.140625" style="24"/>
    <col min="9729" max="9729" width="36.28515625" style="24" customWidth="1"/>
    <col min="9730" max="9730" width="8.5703125" style="24" customWidth="1"/>
    <col min="9731" max="9731" width="11" style="24" customWidth="1"/>
    <col min="9732" max="9732" width="11.28515625" style="24" customWidth="1"/>
    <col min="9733" max="9733" width="11" style="24" customWidth="1"/>
    <col min="9734" max="9734" width="11.140625" style="24" customWidth="1"/>
    <col min="9735" max="9735" width="11.85546875" style="24" customWidth="1"/>
    <col min="9736" max="9984" width="9.140625" style="24"/>
    <col min="9985" max="9985" width="36.28515625" style="24" customWidth="1"/>
    <col min="9986" max="9986" width="8.5703125" style="24" customWidth="1"/>
    <col min="9987" max="9987" width="11" style="24" customWidth="1"/>
    <col min="9988" max="9988" width="11.28515625" style="24" customWidth="1"/>
    <col min="9989" max="9989" width="11" style="24" customWidth="1"/>
    <col min="9990" max="9990" width="11.140625" style="24" customWidth="1"/>
    <col min="9991" max="9991" width="11.85546875" style="24" customWidth="1"/>
    <col min="9992" max="10240" width="9.140625" style="24"/>
    <col min="10241" max="10241" width="36.28515625" style="24" customWidth="1"/>
    <col min="10242" max="10242" width="8.5703125" style="24" customWidth="1"/>
    <col min="10243" max="10243" width="11" style="24" customWidth="1"/>
    <col min="10244" max="10244" width="11.28515625" style="24" customWidth="1"/>
    <col min="10245" max="10245" width="11" style="24" customWidth="1"/>
    <col min="10246" max="10246" width="11.140625" style="24" customWidth="1"/>
    <col min="10247" max="10247" width="11.85546875" style="24" customWidth="1"/>
    <col min="10248" max="10496" width="9.140625" style="24"/>
    <col min="10497" max="10497" width="36.28515625" style="24" customWidth="1"/>
    <col min="10498" max="10498" width="8.5703125" style="24" customWidth="1"/>
    <col min="10499" max="10499" width="11" style="24" customWidth="1"/>
    <col min="10500" max="10500" width="11.28515625" style="24" customWidth="1"/>
    <col min="10501" max="10501" width="11" style="24" customWidth="1"/>
    <col min="10502" max="10502" width="11.140625" style="24" customWidth="1"/>
    <col min="10503" max="10503" width="11.85546875" style="24" customWidth="1"/>
    <col min="10504" max="10752" width="9.140625" style="24"/>
    <col min="10753" max="10753" width="36.28515625" style="24" customWidth="1"/>
    <col min="10754" max="10754" width="8.5703125" style="24" customWidth="1"/>
    <col min="10755" max="10755" width="11" style="24" customWidth="1"/>
    <col min="10756" max="10756" width="11.28515625" style="24" customWidth="1"/>
    <col min="10757" max="10757" width="11" style="24" customWidth="1"/>
    <col min="10758" max="10758" width="11.140625" style="24" customWidth="1"/>
    <col min="10759" max="10759" width="11.85546875" style="24" customWidth="1"/>
    <col min="10760" max="11008" width="9.140625" style="24"/>
    <col min="11009" max="11009" width="36.28515625" style="24" customWidth="1"/>
    <col min="11010" max="11010" width="8.5703125" style="24" customWidth="1"/>
    <col min="11011" max="11011" width="11" style="24" customWidth="1"/>
    <col min="11012" max="11012" width="11.28515625" style="24" customWidth="1"/>
    <col min="11013" max="11013" width="11" style="24" customWidth="1"/>
    <col min="11014" max="11014" width="11.140625" style="24" customWidth="1"/>
    <col min="11015" max="11015" width="11.85546875" style="24" customWidth="1"/>
    <col min="11016" max="11264" width="9.140625" style="24"/>
    <col min="11265" max="11265" width="36.28515625" style="24" customWidth="1"/>
    <col min="11266" max="11266" width="8.5703125" style="24" customWidth="1"/>
    <col min="11267" max="11267" width="11" style="24" customWidth="1"/>
    <col min="11268" max="11268" width="11.28515625" style="24" customWidth="1"/>
    <col min="11269" max="11269" width="11" style="24" customWidth="1"/>
    <col min="11270" max="11270" width="11.140625" style="24" customWidth="1"/>
    <col min="11271" max="11271" width="11.85546875" style="24" customWidth="1"/>
    <col min="11272" max="11520" width="9.140625" style="24"/>
    <col min="11521" max="11521" width="36.28515625" style="24" customWidth="1"/>
    <col min="11522" max="11522" width="8.5703125" style="24" customWidth="1"/>
    <col min="11523" max="11523" width="11" style="24" customWidth="1"/>
    <col min="11524" max="11524" width="11.28515625" style="24" customWidth="1"/>
    <col min="11525" max="11525" width="11" style="24" customWidth="1"/>
    <col min="11526" max="11526" width="11.140625" style="24" customWidth="1"/>
    <col min="11527" max="11527" width="11.85546875" style="24" customWidth="1"/>
    <col min="11528" max="11776" width="9.140625" style="24"/>
    <col min="11777" max="11777" width="36.28515625" style="24" customWidth="1"/>
    <col min="11778" max="11778" width="8.5703125" style="24" customWidth="1"/>
    <col min="11779" max="11779" width="11" style="24" customWidth="1"/>
    <col min="11780" max="11780" width="11.28515625" style="24" customWidth="1"/>
    <col min="11781" max="11781" width="11" style="24" customWidth="1"/>
    <col min="11782" max="11782" width="11.140625" style="24" customWidth="1"/>
    <col min="11783" max="11783" width="11.85546875" style="24" customWidth="1"/>
    <col min="11784" max="12032" width="9.140625" style="24"/>
    <col min="12033" max="12033" width="36.28515625" style="24" customWidth="1"/>
    <col min="12034" max="12034" width="8.5703125" style="24" customWidth="1"/>
    <col min="12035" max="12035" width="11" style="24" customWidth="1"/>
    <col min="12036" max="12036" width="11.28515625" style="24" customWidth="1"/>
    <col min="12037" max="12037" width="11" style="24" customWidth="1"/>
    <col min="12038" max="12038" width="11.140625" style="24" customWidth="1"/>
    <col min="12039" max="12039" width="11.85546875" style="24" customWidth="1"/>
    <col min="12040" max="12288" width="9.140625" style="24"/>
    <col min="12289" max="12289" width="36.28515625" style="24" customWidth="1"/>
    <col min="12290" max="12290" width="8.5703125" style="24" customWidth="1"/>
    <col min="12291" max="12291" width="11" style="24" customWidth="1"/>
    <col min="12292" max="12292" width="11.28515625" style="24" customWidth="1"/>
    <col min="12293" max="12293" width="11" style="24" customWidth="1"/>
    <col min="12294" max="12294" width="11.140625" style="24" customWidth="1"/>
    <col min="12295" max="12295" width="11.85546875" style="24" customWidth="1"/>
    <col min="12296" max="12544" width="9.140625" style="24"/>
    <col min="12545" max="12545" width="36.28515625" style="24" customWidth="1"/>
    <col min="12546" max="12546" width="8.5703125" style="24" customWidth="1"/>
    <col min="12547" max="12547" width="11" style="24" customWidth="1"/>
    <col min="12548" max="12548" width="11.28515625" style="24" customWidth="1"/>
    <col min="12549" max="12549" width="11" style="24" customWidth="1"/>
    <col min="12550" max="12550" width="11.140625" style="24" customWidth="1"/>
    <col min="12551" max="12551" width="11.85546875" style="24" customWidth="1"/>
    <col min="12552" max="12800" width="9.140625" style="24"/>
    <col min="12801" max="12801" width="36.28515625" style="24" customWidth="1"/>
    <col min="12802" max="12802" width="8.5703125" style="24" customWidth="1"/>
    <col min="12803" max="12803" width="11" style="24" customWidth="1"/>
    <col min="12804" max="12804" width="11.28515625" style="24" customWidth="1"/>
    <col min="12805" max="12805" width="11" style="24" customWidth="1"/>
    <col min="12806" max="12806" width="11.140625" style="24" customWidth="1"/>
    <col min="12807" max="12807" width="11.85546875" style="24" customWidth="1"/>
    <col min="12808" max="13056" width="9.140625" style="24"/>
    <col min="13057" max="13057" width="36.28515625" style="24" customWidth="1"/>
    <col min="13058" max="13058" width="8.5703125" style="24" customWidth="1"/>
    <col min="13059" max="13059" width="11" style="24" customWidth="1"/>
    <col min="13060" max="13060" width="11.28515625" style="24" customWidth="1"/>
    <col min="13061" max="13061" width="11" style="24" customWidth="1"/>
    <col min="13062" max="13062" width="11.140625" style="24" customWidth="1"/>
    <col min="13063" max="13063" width="11.85546875" style="24" customWidth="1"/>
    <col min="13064" max="13312" width="9.140625" style="24"/>
    <col min="13313" max="13313" width="36.28515625" style="24" customWidth="1"/>
    <col min="13314" max="13314" width="8.5703125" style="24" customWidth="1"/>
    <col min="13315" max="13315" width="11" style="24" customWidth="1"/>
    <col min="13316" max="13316" width="11.28515625" style="24" customWidth="1"/>
    <col min="13317" max="13317" width="11" style="24" customWidth="1"/>
    <col min="13318" max="13318" width="11.140625" style="24" customWidth="1"/>
    <col min="13319" max="13319" width="11.85546875" style="24" customWidth="1"/>
    <col min="13320" max="13568" width="9.140625" style="24"/>
    <col min="13569" max="13569" width="36.28515625" style="24" customWidth="1"/>
    <col min="13570" max="13570" width="8.5703125" style="24" customWidth="1"/>
    <col min="13571" max="13571" width="11" style="24" customWidth="1"/>
    <col min="13572" max="13572" width="11.28515625" style="24" customWidth="1"/>
    <col min="13573" max="13573" width="11" style="24" customWidth="1"/>
    <col min="13574" max="13574" width="11.140625" style="24" customWidth="1"/>
    <col min="13575" max="13575" width="11.85546875" style="24" customWidth="1"/>
    <col min="13576" max="13824" width="9.140625" style="24"/>
    <col min="13825" max="13825" width="36.28515625" style="24" customWidth="1"/>
    <col min="13826" max="13826" width="8.5703125" style="24" customWidth="1"/>
    <col min="13827" max="13827" width="11" style="24" customWidth="1"/>
    <col min="13828" max="13828" width="11.28515625" style="24" customWidth="1"/>
    <col min="13829" max="13829" width="11" style="24" customWidth="1"/>
    <col min="13830" max="13830" width="11.140625" style="24" customWidth="1"/>
    <col min="13831" max="13831" width="11.85546875" style="24" customWidth="1"/>
    <col min="13832" max="14080" width="9.140625" style="24"/>
    <col min="14081" max="14081" width="36.28515625" style="24" customWidth="1"/>
    <col min="14082" max="14082" width="8.5703125" style="24" customWidth="1"/>
    <col min="14083" max="14083" width="11" style="24" customWidth="1"/>
    <col min="14084" max="14084" width="11.28515625" style="24" customWidth="1"/>
    <col min="14085" max="14085" width="11" style="24" customWidth="1"/>
    <col min="14086" max="14086" width="11.140625" style="24" customWidth="1"/>
    <col min="14087" max="14087" width="11.85546875" style="24" customWidth="1"/>
    <col min="14088" max="14336" width="9.140625" style="24"/>
    <col min="14337" max="14337" width="36.28515625" style="24" customWidth="1"/>
    <col min="14338" max="14338" width="8.5703125" style="24" customWidth="1"/>
    <col min="14339" max="14339" width="11" style="24" customWidth="1"/>
    <col min="14340" max="14340" width="11.28515625" style="24" customWidth="1"/>
    <col min="14341" max="14341" width="11" style="24" customWidth="1"/>
    <col min="14342" max="14342" width="11.140625" style="24" customWidth="1"/>
    <col min="14343" max="14343" width="11.85546875" style="24" customWidth="1"/>
    <col min="14344" max="14592" width="9.140625" style="24"/>
    <col min="14593" max="14593" width="36.28515625" style="24" customWidth="1"/>
    <col min="14594" max="14594" width="8.5703125" style="24" customWidth="1"/>
    <col min="14595" max="14595" width="11" style="24" customWidth="1"/>
    <col min="14596" max="14596" width="11.28515625" style="24" customWidth="1"/>
    <col min="14597" max="14597" width="11" style="24" customWidth="1"/>
    <col min="14598" max="14598" width="11.140625" style="24" customWidth="1"/>
    <col min="14599" max="14599" width="11.85546875" style="24" customWidth="1"/>
    <col min="14600" max="14848" width="9.140625" style="24"/>
    <col min="14849" max="14849" width="36.28515625" style="24" customWidth="1"/>
    <col min="14850" max="14850" width="8.5703125" style="24" customWidth="1"/>
    <col min="14851" max="14851" width="11" style="24" customWidth="1"/>
    <col min="14852" max="14852" width="11.28515625" style="24" customWidth="1"/>
    <col min="14853" max="14853" width="11" style="24" customWidth="1"/>
    <col min="14854" max="14854" width="11.140625" style="24" customWidth="1"/>
    <col min="14855" max="14855" width="11.85546875" style="24" customWidth="1"/>
    <col min="14856" max="15104" width="9.140625" style="24"/>
    <col min="15105" max="15105" width="36.28515625" style="24" customWidth="1"/>
    <col min="15106" max="15106" width="8.5703125" style="24" customWidth="1"/>
    <col min="15107" max="15107" width="11" style="24" customWidth="1"/>
    <col min="15108" max="15108" width="11.28515625" style="24" customWidth="1"/>
    <col min="15109" max="15109" width="11" style="24" customWidth="1"/>
    <col min="15110" max="15110" width="11.140625" style="24" customWidth="1"/>
    <col min="15111" max="15111" width="11.85546875" style="24" customWidth="1"/>
    <col min="15112" max="15360" width="9.140625" style="24"/>
    <col min="15361" max="15361" width="36.28515625" style="24" customWidth="1"/>
    <col min="15362" max="15362" width="8.5703125" style="24" customWidth="1"/>
    <col min="15363" max="15363" width="11" style="24" customWidth="1"/>
    <col min="15364" max="15364" width="11.28515625" style="24" customWidth="1"/>
    <col min="15365" max="15365" width="11" style="24" customWidth="1"/>
    <col min="15366" max="15366" width="11.140625" style="24" customWidth="1"/>
    <col min="15367" max="15367" width="11.85546875" style="24" customWidth="1"/>
    <col min="15368" max="15616" width="9.140625" style="24"/>
    <col min="15617" max="15617" width="36.28515625" style="24" customWidth="1"/>
    <col min="15618" max="15618" width="8.5703125" style="24" customWidth="1"/>
    <col min="15619" max="15619" width="11" style="24" customWidth="1"/>
    <col min="15620" max="15620" width="11.28515625" style="24" customWidth="1"/>
    <col min="15621" max="15621" width="11" style="24" customWidth="1"/>
    <col min="15622" max="15622" width="11.140625" style="24" customWidth="1"/>
    <col min="15623" max="15623" width="11.85546875" style="24" customWidth="1"/>
    <col min="15624" max="15872" width="9.140625" style="24"/>
    <col min="15873" max="15873" width="36.28515625" style="24" customWidth="1"/>
    <col min="15874" max="15874" width="8.5703125" style="24" customWidth="1"/>
    <col min="15875" max="15875" width="11" style="24" customWidth="1"/>
    <col min="15876" max="15876" width="11.28515625" style="24" customWidth="1"/>
    <col min="15877" max="15877" width="11" style="24" customWidth="1"/>
    <col min="15878" max="15878" width="11.140625" style="24" customWidth="1"/>
    <col min="15879" max="15879" width="11.85546875" style="24" customWidth="1"/>
    <col min="15880" max="16128" width="9.140625" style="24"/>
    <col min="16129" max="16129" width="36.28515625" style="24" customWidth="1"/>
    <col min="16130" max="16130" width="8.5703125" style="24" customWidth="1"/>
    <col min="16131" max="16131" width="11" style="24" customWidth="1"/>
    <col min="16132" max="16132" width="11.28515625" style="24" customWidth="1"/>
    <col min="16133" max="16133" width="11" style="24" customWidth="1"/>
    <col min="16134" max="16134" width="11.140625" style="24" customWidth="1"/>
    <col min="16135" max="16135" width="11.85546875" style="24" customWidth="1"/>
    <col min="16136" max="16384" width="9.140625" style="24"/>
  </cols>
  <sheetData>
    <row r="1" spans="1:7" ht="11.25" customHeight="1" x14ac:dyDescent="0.25">
      <c r="A1" s="1" t="s">
        <v>7</v>
      </c>
      <c r="G1" s="92"/>
    </row>
    <row r="2" spans="1:7" ht="10.5" customHeight="1" x14ac:dyDescent="0.25">
      <c r="A2" s="2" t="s">
        <v>0</v>
      </c>
      <c r="G2" s="92"/>
    </row>
    <row r="3" spans="1:7" ht="11.1" customHeight="1" x14ac:dyDescent="0.25">
      <c r="A3" s="2"/>
      <c r="G3" s="92"/>
    </row>
    <row r="4" spans="1:7" ht="14.1" customHeight="1" x14ac:dyDescent="0.25">
      <c r="A4" s="682" t="s">
        <v>8</v>
      </c>
      <c r="B4" s="682"/>
      <c r="C4" s="682"/>
      <c r="D4" s="682"/>
      <c r="E4" s="682"/>
      <c r="F4" s="682"/>
      <c r="G4" s="682"/>
    </row>
    <row r="5" spans="1:7" ht="15.95" customHeight="1" x14ac:dyDescent="0.25">
      <c r="A5" s="682" t="s">
        <v>9</v>
      </c>
      <c r="B5" s="682"/>
      <c r="C5" s="682"/>
      <c r="D5" s="682"/>
      <c r="E5" s="682"/>
      <c r="F5" s="682"/>
      <c r="G5" s="682"/>
    </row>
    <row r="6" spans="1:7" ht="10.5" customHeight="1" x14ac:dyDescent="0.2">
      <c r="A6" s="678" t="s">
        <v>10</v>
      </c>
      <c r="B6" s="678"/>
      <c r="C6" s="678"/>
      <c r="D6" s="678"/>
      <c r="E6" s="678"/>
      <c r="F6" s="678"/>
      <c r="G6" s="678"/>
    </row>
    <row r="7" spans="1:7" ht="15" customHeight="1" x14ac:dyDescent="0.25">
      <c r="A7" s="681" t="s">
        <v>315</v>
      </c>
      <c r="B7" s="681"/>
      <c r="C7" s="463"/>
      <c r="D7" s="463"/>
      <c r="E7" s="364"/>
      <c r="F7" s="364"/>
      <c r="G7" s="368"/>
    </row>
    <row r="8" spans="1:7" ht="10.5" customHeight="1" x14ac:dyDescent="0.25">
      <c r="A8" s="674" t="s">
        <v>13</v>
      </c>
      <c r="B8" s="226" t="s">
        <v>14</v>
      </c>
      <c r="C8" s="227" t="s">
        <v>15</v>
      </c>
      <c r="D8" s="671" t="s">
        <v>581</v>
      </c>
      <c r="E8" s="672"/>
      <c r="F8" s="673"/>
      <c r="G8" s="228" t="s">
        <v>16</v>
      </c>
    </row>
    <row r="9" spans="1:7" ht="10.5" customHeight="1" x14ac:dyDescent="0.25">
      <c r="A9" s="675"/>
      <c r="B9" s="229" t="s">
        <v>17</v>
      </c>
      <c r="C9" s="230">
        <v>2019</v>
      </c>
      <c r="D9" s="231" t="s">
        <v>18</v>
      </c>
      <c r="E9" s="231" t="s">
        <v>19</v>
      </c>
      <c r="F9" s="674" t="s">
        <v>20</v>
      </c>
      <c r="G9" s="232">
        <v>2021</v>
      </c>
    </row>
    <row r="10" spans="1:7" x14ac:dyDescent="0.25">
      <c r="A10" s="675"/>
      <c r="B10" s="233"/>
      <c r="C10" s="230" t="s">
        <v>21</v>
      </c>
      <c r="D10" s="229" t="s">
        <v>21</v>
      </c>
      <c r="E10" s="229" t="s">
        <v>22</v>
      </c>
      <c r="F10" s="675"/>
      <c r="G10" s="232" t="s">
        <v>23</v>
      </c>
    </row>
    <row r="11" spans="1:7" x14ac:dyDescent="0.25">
      <c r="A11" s="234" t="s">
        <v>24</v>
      </c>
      <c r="B11" s="236" t="s">
        <v>25</v>
      </c>
      <c r="C11" s="235" t="s">
        <v>26</v>
      </c>
      <c r="D11" s="236" t="s">
        <v>27</v>
      </c>
      <c r="E11" s="236" t="s">
        <v>28</v>
      </c>
      <c r="F11" s="236" t="s">
        <v>29</v>
      </c>
      <c r="G11" s="237" t="s">
        <v>30</v>
      </c>
    </row>
    <row r="12" spans="1:7" ht="11.25" customHeight="1" x14ac:dyDescent="0.25">
      <c r="A12" s="268" t="s">
        <v>31</v>
      </c>
      <c r="B12" s="309"/>
      <c r="C12" s="309"/>
      <c r="D12" s="309"/>
      <c r="E12" s="310"/>
      <c r="F12" s="309"/>
      <c r="G12" s="464"/>
    </row>
    <row r="13" spans="1:7" ht="11.25" customHeight="1" x14ac:dyDescent="0.25">
      <c r="A13" s="268" t="s">
        <v>32</v>
      </c>
      <c r="B13" s="394"/>
      <c r="C13" s="442"/>
      <c r="D13" s="442"/>
      <c r="E13" s="271"/>
      <c r="F13" s="442"/>
      <c r="G13" s="465"/>
    </row>
    <row r="14" spans="1:7" ht="10.5" customHeight="1" x14ac:dyDescent="0.25">
      <c r="A14" s="270" t="s">
        <v>173</v>
      </c>
      <c r="B14" s="286" t="s">
        <v>34</v>
      </c>
      <c r="C14" s="64">
        <v>3503760.27</v>
      </c>
      <c r="D14" s="64">
        <v>1616556.37</v>
      </c>
      <c r="E14" s="30">
        <f t="shared" ref="E14:E34" si="0">F14-D14</f>
        <v>2505543.63</v>
      </c>
      <c r="F14" s="466">
        <v>4122100</v>
      </c>
      <c r="G14" s="466">
        <v>4273000</v>
      </c>
    </row>
    <row r="15" spans="1:7" ht="10.5" customHeight="1" x14ac:dyDescent="0.25">
      <c r="A15" s="270" t="s">
        <v>35</v>
      </c>
      <c r="B15" s="286" t="s">
        <v>36</v>
      </c>
      <c r="C15" s="64">
        <v>450636.49</v>
      </c>
      <c r="D15" s="64">
        <v>189909.17</v>
      </c>
      <c r="E15" s="30">
        <f t="shared" si="0"/>
        <v>338090.82999999996</v>
      </c>
      <c r="F15" s="467">
        <v>528000</v>
      </c>
      <c r="G15" s="467">
        <v>528000</v>
      </c>
    </row>
    <row r="16" spans="1:7" ht="12" customHeight="1" x14ac:dyDescent="0.25">
      <c r="A16" s="270" t="s">
        <v>37</v>
      </c>
      <c r="B16" s="286" t="s">
        <v>38</v>
      </c>
      <c r="C16" s="64">
        <v>81000</v>
      </c>
      <c r="D16" s="64">
        <v>40500</v>
      </c>
      <c r="E16" s="30">
        <f t="shared" si="0"/>
        <v>40500</v>
      </c>
      <c r="F16" s="466">
        <v>81000</v>
      </c>
      <c r="G16" s="466">
        <v>81000</v>
      </c>
    </row>
    <row r="17" spans="1:7" ht="10.5" customHeight="1" x14ac:dyDescent="0.25">
      <c r="A17" s="270" t="s">
        <v>259</v>
      </c>
      <c r="B17" s="286" t="s">
        <v>177</v>
      </c>
      <c r="C17" s="64">
        <v>81000</v>
      </c>
      <c r="D17" s="64">
        <v>40500</v>
      </c>
      <c r="E17" s="30">
        <f t="shared" si="0"/>
        <v>40500</v>
      </c>
      <c r="F17" s="466">
        <v>81000</v>
      </c>
      <c r="G17" s="466">
        <v>81000</v>
      </c>
    </row>
    <row r="18" spans="1:7" x14ac:dyDescent="0.25">
      <c r="A18" s="270" t="s">
        <v>39</v>
      </c>
      <c r="B18" s="286" t="s">
        <v>40</v>
      </c>
      <c r="C18" s="64">
        <v>114000</v>
      </c>
      <c r="D18" s="64">
        <v>102000</v>
      </c>
      <c r="E18" s="30">
        <f t="shared" si="0"/>
        <v>30000</v>
      </c>
      <c r="F18" s="466">
        <v>132000</v>
      </c>
      <c r="G18" s="466">
        <v>132000</v>
      </c>
    </row>
    <row r="19" spans="1:7" x14ac:dyDescent="0.25">
      <c r="A19" s="270" t="s">
        <v>41</v>
      </c>
      <c r="B19" s="286" t="s">
        <v>42</v>
      </c>
      <c r="C19" s="64">
        <v>0</v>
      </c>
      <c r="D19" s="64">
        <v>0</v>
      </c>
      <c r="E19" s="30">
        <f t="shared" si="0"/>
        <v>0</v>
      </c>
      <c r="F19" s="468">
        <v>0</v>
      </c>
      <c r="G19" s="466"/>
    </row>
    <row r="20" spans="1:7" ht="11.25" customHeight="1" x14ac:dyDescent="0.25">
      <c r="A20" s="270" t="s">
        <v>334</v>
      </c>
      <c r="B20" s="286" t="s">
        <v>335</v>
      </c>
      <c r="C20" s="98">
        <v>0</v>
      </c>
      <c r="D20" s="375">
        <v>63000</v>
      </c>
      <c r="E20" s="30">
        <f t="shared" si="0"/>
        <v>140500</v>
      </c>
      <c r="F20" s="466">
        <v>203500</v>
      </c>
      <c r="G20" s="466"/>
    </row>
    <row r="21" spans="1:7" ht="10.5" customHeight="1" x14ac:dyDescent="0.25">
      <c r="A21" s="270" t="s">
        <v>222</v>
      </c>
      <c r="B21" s="286" t="s">
        <v>44</v>
      </c>
      <c r="C21" s="64">
        <v>286883</v>
      </c>
      <c r="D21" s="64">
        <v>0</v>
      </c>
      <c r="E21" s="30">
        <f t="shared" si="0"/>
        <v>344100</v>
      </c>
      <c r="F21" s="467">
        <v>344100</v>
      </c>
      <c r="G21" s="467">
        <v>357000</v>
      </c>
    </row>
    <row r="22" spans="1:7" ht="11.25" customHeight="1" x14ac:dyDescent="0.25">
      <c r="A22" s="270" t="s">
        <v>45</v>
      </c>
      <c r="B22" s="286" t="s">
        <v>46</v>
      </c>
      <c r="C22" s="64">
        <v>283210</v>
      </c>
      <c r="D22" s="64">
        <v>261241</v>
      </c>
      <c r="E22" s="30">
        <f t="shared" si="0"/>
        <v>82859</v>
      </c>
      <c r="F22" s="466">
        <v>344100</v>
      </c>
      <c r="G22" s="466">
        <v>357000</v>
      </c>
    </row>
    <row r="23" spans="1:7" ht="11.25" customHeight="1" x14ac:dyDescent="0.25">
      <c r="A23" s="270" t="s">
        <v>47</v>
      </c>
      <c r="B23" s="286" t="s">
        <v>48</v>
      </c>
      <c r="C23" s="64">
        <v>90000</v>
      </c>
      <c r="D23" s="64">
        <v>0</v>
      </c>
      <c r="E23" s="30">
        <f t="shared" si="0"/>
        <v>110000</v>
      </c>
      <c r="F23" s="466">
        <v>110000</v>
      </c>
      <c r="G23" s="466">
        <v>110000</v>
      </c>
    </row>
    <row r="24" spans="1:7" x14ac:dyDescent="0.25">
      <c r="A24" s="270" t="s">
        <v>49</v>
      </c>
      <c r="B24" s="286" t="s">
        <v>50</v>
      </c>
      <c r="C24" s="64">
        <v>412899.72</v>
      </c>
      <c r="D24" s="64">
        <v>192874.8</v>
      </c>
      <c r="E24" s="30">
        <f t="shared" si="0"/>
        <v>301925.2</v>
      </c>
      <c r="F24" s="467">
        <v>494800</v>
      </c>
      <c r="G24" s="467">
        <v>513000</v>
      </c>
    </row>
    <row r="25" spans="1:7" x14ac:dyDescent="0.25">
      <c r="A25" s="270" t="s">
        <v>260</v>
      </c>
      <c r="B25" s="286" t="s">
        <v>52</v>
      </c>
      <c r="C25" s="64">
        <v>68816.62</v>
      </c>
      <c r="D25" s="64">
        <v>32145.8</v>
      </c>
      <c r="E25" s="30">
        <f t="shared" si="0"/>
        <v>49054.2</v>
      </c>
      <c r="F25" s="467">
        <v>81200</v>
      </c>
      <c r="G25" s="467">
        <v>86000</v>
      </c>
    </row>
    <row r="26" spans="1:7" x14ac:dyDescent="0.25">
      <c r="A26" s="270" t="s">
        <v>261</v>
      </c>
      <c r="B26" s="286" t="s">
        <v>54</v>
      </c>
      <c r="C26" s="64">
        <v>40206.69</v>
      </c>
      <c r="D26" s="64">
        <v>21793.82</v>
      </c>
      <c r="E26" s="30">
        <f t="shared" si="0"/>
        <v>56206.18</v>
      </c>
      <c r="F26" s="466">
        <v>78000</v>
      </c>
      <c r="G26" s="466">
        <v>72000</v>
      </c>
    </row>
    <row r="27" spans="1:7" x14ac:dyDescent="0.25">
      <c r="A27" s="270" t="s">
        <v>55</v>
      </c>
      <c r="B27" s="286"/>
      <c r="C27" s="64"/>
      <c r="D27" s="64"/>
      <c r="E27" s="30">
        <f t="shared" si="0"/>
        <v>0</v>
      </c>
      <c r="F27" s="466"/>
      <c r="G27" s="466"/>
    </row>
    <row r="28" spans="1:7" ht="11.25" customHeight="1" x14ac:dyDescent="0.25">
      <c r="A28" s="270" t="s">
        <v>56</v>
      </c>
      <c r="B28" s="286" t="s">
        <v>57</v>
      </c>
      <c r="C28" s="64">
        <v>21862.560000000001</v>
      </c>
      <c r="D28" s="64">
        <v>9398.44</v>
      </c>
      <c r="E28" s="30">
        <f t="shared" si="0"/>
        <v>32166.559999999998</v>
      </c>
      <c r="F28" s="467">
        <v>41565</v>
      </c>
      <c r="G28" s="467">
        <v>43000</v>
      </c>
    </row>
    <row r="29" spans="1:7" ht="10.5" customHeight="1" x14ac:dyDescent="0.25">
      <c r="A29" s="270" t="s">
        <v>58</v>
      </c>
      <c r="B29" s="286" t="s">
        <v>59</v>
      </c>
      <c r="C29" s="64">
        <v>177283.04</v>
      </c>
      <c r="D29" s="64">
        <v>142661.46</v>
      </c>
      <c r="E29" s="30">
        <f t="shared" si="0"/>
        <v>557338.54</v>
      </c>
      <c r="F29" s="466">
        <v>700000</v>
      </c>
      <c r="G29" s="466">
        <v>600000</v>
      </c>
    </row>
    <row r="30" spans="1:7" ht="12" customHeight="1" x14ac:dyDescent="0.25">
      <c r="A30" s="245" t="s">
        <v>60</v>
      </c>
      <c r="B30" s="286" t="s">
        <v>61</v>
      </c>
      <c r="C30" s="64">
        <v>90000</v>
      </c>
      <c r="D30" s="64">
        <v>0</v>
      </c>
      <c r="E30" s="30">
        <f t="shared" si="0"/>
        <v>110000</v>
      </c>
      <c r="F30" s="466">
        <v>110000</v>
      </c>
      <c r="G30" s="466">
        <v>110000</v>
      </c>
    </row>
    <row r="31" spans="1:7" ht="11.25" customHeight="1" x14ac:dyDescent="0.25">
      <c r="A31" s="245" t="s">
        <v>179</v>
      </c>
      <c r="B31" s="286" t="s">
        <v>63</v>
      </c>
      <c r="C31" s="64">
        <v>10000</v>
      </c>
      <c r="D31" s="64">
        <v>0</v>
      </c>
      <c r="E31" s="30">
        <f t="shared" si="0"/>
        <v>0</v>
      </c>
      <c r="F31" s="468">
        <v>0</v>
      </c>
      <c r="G31" s="466"/>
    </row>
    <row r="32" spans="1:7" ht="11.25" customHeight="1" x14ac:dyDescent="0.25">
      <c r="A32" s="245" t="s">
        <v>180</v>
      </c>
      <c r="B32" s="286" t="s">
        <v>65</v>
      </c>
      <c r="C32" s="64">
        <v>0</v>
      </c>
      <c r="D32" s="64">
        <v>0</v>
      </c>
      <c r="E32" s="30">
        <f t="shared" si="0"/>
        <v>0</v>
      </c>
      <c r="F32" s="468">
        <v>0</v>
      </c>
      <c r="G32" s="466"/>
    </row>
    <row r="33" spans="1:7" ht="11.25" customHeight="1" x14ac:dyDescent="0.25">
      <c r="A33" s="245" t="s">
        <v>66</v>
      </c>
      <c r="B33" s="315" t="s">
        <v>67</v>
      </c>
      <c r="C33" s="56">
        <v>450000</v>
      </c>
      <c r="D33" s="56">
        <v>0</v>
      </c>
      <c r="E33" s="30">
        <f t="shared" si="0"/>
        <v>0</v>
      </c>
      <c r="F33" s="469">
        <v>0</v>
      </c>
      <c r="G33" s="470"/>
    </row>
    <row r="34" spans="1:7" ht="11.25" customHeight="1" thickBot="1" x14ac:dyDescent="0.3">
      <c r="A34" s="378" t="s">
        <v>582</v>
      </c>
      <c r="B34" s="379" t="s">
        <v>583</v>
      </c>
      <c r="C34" s="80">
        <v>170000</v>
      </c>
      <c r="D34" s="80">
        <v>0</v>
      </c>
      <c r="E34" s="30">
        <f t="shared" si="0"/>
        <v>0</v>
      </c>
      <c r="F34" s="471">
        <v>0</v>
      </c>
      <c r="G34" s="472"/>
    </row>
    <row r="35" spans="1:7" ht="13.5" thickBot="1" x14ac:dyDescent="0.3">
      <c r="A35" s="381" t="s">
        <v>68</v>
      </c>
      <c r="B35" s="319"/>
      <c r="C35" s="82">
        <f>SUM(C14:C34)</f>
        <v>6331558.3899999997</v>
      </c>
      <c r="D35" s="82">
        <f>SUM(D14:D34)</f>
        <v>2712580.8599999994</v>
      </c>
      <c r="E35" s="82">
        <f>SUM(E14:E34)</f>
        <v>4738784.1400000006</v>
      </c>
      <c r="F35" s="82">
        <f>SUM(F14:F34)</f>
        <v>7451365</v>
      </c>
      <c r="G35" s="82">
        <f>SUM(G14:G34)</f>
        <v>7343000</v>
      </c>
    </row>
    <row r="36" spans="1:7" x14ac:dyDescent="0.25">
      <c r="A36" s="268" t="s">
        <v>69</v>
      </c>
      <c r="B36" s="284"/>
      <c r="C36" s="118"/>
      <c r="D36" s="118"/>
      <c r="E36" s="119"/>
      <c r="F36" s="473"/>
      <c r="G36" s="473"/>
    </row>
    <row r="37" spans="1:7" x14ac:dyDescent="0.25">
      <c r="A37" s="245" t="s">
        <v>70</v>
      </c>
      <c r="B37" s="286" t="s">
        <v>71</v>
      </c>
      <c r="C37" s="63">
        <v>289730.5</v>
      </c>
      <c r="D37" s="63">
        <v>51920</v>
      </c>
      <c r="E37" s="30">
        <f t="shared" ref="E37:E56" si="1">F37-D37</f>
        <v>448080</v>
      </c>
      <c r="F37" s="98">
        <v>500000</v>
      </c>
      <c r="G37" s="98">
        <v>500000</v>
      </c>
    </row>
    <row r="38" spans="1:7" x14ac:dyDescent="0.25">
      <c r="A38" s="245" t="s">
        <v>72</v>
      </c>
      <c r="B38" s="286" t="s">
        <v>73</v>
      </c>
      <c r="C38" s="63">
        <v>43500</v>
      </c>
      <c r="D38" s="63">
        <v>12600</v>
      </c>
      <c r="E38" s="30">
        <f t="shared" si="1"/>
        <v>187400</v>
      </c>
      <c r="F38" s="98">
        <v>200000</v>
      </c>
      <c r="G38" s="98">
        <v>200000</v>
      </c>
    </row>
    <row r="39" spans="1:7" x14ac:dyDescent="0.25">
      <c r="A39" s="245" t="s">
        <v>584</v>
      </c>
      <c r="B39" s="286" t="s">
        <v>74</v>
      </c>
      <c r="C39" s="63">
        <v>172996</v>
      </c>
      <c r="D39" s="63">
        <v>28609.35</v>
      </c>
      <c r="E39" s="30">
        <f t="shared" si="1"/>
        <v>201390.65</v>
      </c>
      <c r="F39" s="98">
        <v>230000</v>
      </c>
      <c r="G39" s="98">
        <v>230000</v>
      </c>
    </row>
    <row r="40" spans="1:7" x14ac:dyDescent="0.25">
      <c r="A40" s="270" t="s">
        <v>79</v>
      </c>
      <c r="B40" s="286" t="s">
        <v>80</v>
      </c>
      <c r="C40" s="63">
        <v>4390282.1500000004</v>
      </c>
      <c r="D40" s="63">
        <v>1040028.8</v>
      </c>
      <c r="E40" s="30">
        <f t="shared" si="1"/>
        <v>4259971.2</v>
      </c>
      <c r="F40" s="372">
        <v>5300000</v>
      </c>
      <c r="G40" s="372">
        <v>5500000</v>
      </c>
    </row>
    <row r="41" spans="1:7" x14ac:dyDescent="0.25">
      <c r="A41" s="270" t="s">
        <v>81</v>
      </c>
      <c r="B41" s="286" t="s">
        <v>82</v>
      </c>
      <c r="C41" s="63">
        <v>393186</v>
      </c>
      <c r="D41" s="63">
        <v>20089</v>
      </c>
      <c r="E41" s="30">
        <f t="shared" si="1"/>
        <v>479911</v>
      </c>
      <c r="F41" s="372">
        <v>500000</v>
      </c>
      <c r="G41" s="372">
        <v>600000</v>
      </c>
    </row>
    <row r="42" spans="1:7" x14ac:dyDescent="0.25">
      <c r="A42" s="270" t="s">
        <v>83</v>
      </c>
      <c r="B42" s="286" t="s">
        <v>84</v>
      </c>
      <c r="C42" s="63">
        <v>94687.23</v>
      </c>
      <c r="D42" s="63">
        <v>2200.62</v>
      </c>
      <c r="E42" s="30">
        <f t="shared" si="1"/>
        <v>397799.38</v>
      </c>
      <c r="F42" s="98">
        <v>400000</v>
      </c>
      <c r="G42" s="98"/>
    </row>
    <row r="43" spans="1:7" x14ac:dyDescent="0.25">
      <c r="A43" s="270" t="s">
        <v>85</v>
      </c>
      <c r="B43" s="436" t="s">
        <v>86</v>
      </c>
      <c r="C43" s="64">
        <v>3099918.32</v>
      </c>
      <c r="D43" s="64">
        <v>1315369.18</v>
      </c>
      <c r="E43" s="30">
        <f t="shared" si="1"/>
        <v>1784630.82</v>
      </c>
      <c r="F43" s="98">
        <v>3100000</v>
      </c>
      <c r="G43" s="98">
        <v>4000000</v>
      </c>
    </row>
    <row r="44" spans="1:7" ht="10.5" customHeight="1" x14ac:dyDescent="0.25">
      <c r="A44" s="270" t="s">
        <v>87</v>
      </c>
      <c r="B44" s="436" t="s">
        <v>88</v>
      </c>
      <c r="C44" s="64">
        <v>0</v>
      </c>
      <c r="D44" s="64">
        <v>0</v>
      </c>
      <c r="E44" s="30">
        <f t="shared" si="1"/>
        <v>1000</v>
      </c>
      <c r="F44" s="98">
        <v>1000</v>
      </c>
      <c r="G44" s="98"/>
    </row>
    <row r="45" spans="1:7" x14ac:dyDescent="0.25">
      <c r="A45" s="270" t="s">
        <v>90</v>
      </c>
      <c r="B45" s="444" t="s">
        <v>91</v>
      </c>
      <c r="C45" s="64">
        <v>0</v>
      </c>
      <c r="D45" s="64">
        <v>0</v>
      </c>
      <c r="E45" s="30">
        <f t="shared" si="1"/>
        <v>22000</v>
      </c>
      <c r="F45" s="98">
        <v>22000</v>
      </c>
      <c r="G45" s="98">
        <v>36000</v>
      </c>
    </row>
    <row r="46" spans="1:7" ht="10.5" customHeight="1" x14ac:dyDescent="0.25">
      <c r="A46" s="270" t="s">
        <v>316</v>
      </c>
      <c r="B46" s="444" t="s">
        <v>273</v>
      </c>
      <c r="C46" s="64">
        <v>5192386.7</v>
      </c>
      <c r="D46" s="64">
        <v>2925712.5</v>
      </c>
      <c r="E46" s="30">
        <f t="shared" si="1"/>
        <v>5074287.5</v>
      </c>
      <c r="F46" s="41">
        <v>8000000</v>
      </c>
      <c r="G46" s="41">
        <v>9000000</v>
      </c>
    </row>
    <row r="47" spans="1:7" ht="12" customHeight="1" x14ac:dyDescent="0.25">
      <c r="A47" s="270" t="s">
        <v>317</v>
      </c>
      <c r="B47" s="444"/>
      <c r="C47" s="64"/>
      <c r="D47" s="64"/>
      <c r="E47" s="30">
        <f t="shared" si="1"/>
        <v>0</v>
      </c>
      <c r="F47" s="41"/>
      <c r="G47" s="41"/>
    </row>
    <row r="48" spans="1:7" ht="10.5" customHeight="1" x14ac:dyDescent="0.25">
      <c r="A48" s="270" t="s">
        <v>318</v>
      </c>
      <c r="B48" s="444" t="s">
        <v>184</v>
      </c>
      <c r="C48" s="64">
        <v>2529586</v>
      </c>
      <c r="D48" s="64">
        <v>0</v>
      </c>
      <c r="E48" s="30">
        <f t="shared" si="1"/>
        <v>4000000</v>
      </c>
      <c r="F48" s="41">
        <v>4000000</v>
      </c>
      <c r="G48" s="41">
        <v>4100000</v>
      </c>
    </row>
    <row r="49" spans="1:7" ht="11.25" customHeight="1" x14ac:dyDescent="0.25">
      <c r="A49" s="270" t="s">
        <v>109</v>
      </c>
      <c r="B49" s="436" t="s">
        <v>110</v>
      </c>
      <c r="C49" s="64">
        <v>0</v>
      </c>
      <c r="D49" s="64">
        <v>0</v>
      </c>
      <c r="E49" s="30">
        <f t="shared" si="1"/>
        <v>40000</v>
      </c>
      <c r="F49" s="98">
        <v>40000</v>
      </c>
      <c r="G49" s="98">
        <v>40000</v>
      </c>
    </row>
    <row r="50" spans="1:7" ht="12" customHeight="1" x14ac:dyDescent="0.25">
      <c r="A50" s="270" t="s">
        <v>319</v>
      </c>
      <c r="B50" s="444" t="s">
        <v>207</v>
      </c>
      <c r="C50" s="64">
        <v>8221764</v>
      </c>
      <c r="D50" s="64">
        <v>1815075</v>
      </c>
      <c r="E50" s="30">
        <f t="shared" si="1"/>
        <v>7684925</v>
      </c>
      <c r="F50" s="98">
        <v>9500000</v>
      </c>
      <c r="G50" s="98">
        <v>9500000</v>
      </c>
    </row>
    <row r="51" spans="1:7" ht="10.5" customHeight="1" x14ac:dyDescent="0.25">
      <c r="A51" s="270" t="s">
        <v>111</v>
      </c>
      <c r="B51" s="444"/>
      <c r="C51" s="64"/>
      <c r="D51" s="64"/>
      <c r="E51" s="30">
        <f t="shared" si="1"/>
        <v>0</v>
      </c>
      <c r="F51" s="41"/>
      <c r="G51" s="41"/>
    </row>
    <row r="52" spans="1:7" ht="10.5" customHeight="1" x14ac:dyDescent="0.25">
      <c r="A52" s="270" t="s">
        <v>320</v>
      </c>
      <c r="B52" s="444" t="s">
        <v>113</v>
      </c>
      <c r="C52" s="64">
        <v>498190</v>
      </c>
      <c r="D52" s="64">
        <v>164050</v>
      </c>
      <c r="E52" s="30">
        <f t="shared" si="1"/>
        <v>335950</v>
      </c>
      <c r="F52" s="41">
        <v>500000</v>
      </c>
      <c r="G52" s="41">
        <v>800000</v>
      </c>
    </row>
    <row r="53" spans="1:7" ht="11.25" customHeight="1" x14ac:dyDescent="0.25">
      <c r="A53" s="270" t="s">
        <v>229</v>
      </c>
      <c r="B53" s="436" t="s">
        <v>230</v>
      </c>
      <c r="C53" s="64">
        <v>0</v>
      </c>
      <c r="D53" s="64">
        <v>0</v>
      </c>
      <c r="E53" s="30">
        <f t="shared" si="1"/>
        <v>0</v>
      </c>
      <c r="F53" s="98"/>
      <c r="G53" s="98"/>
    </row>
    <row r="54" spans="1:7" ht="10.5" customHeight="1" x14ac:dyDescent="0.25">
      <c r="A54" s="270" t="s">
        <v>231</v>
      </c>
      <c r="B54" s="436" t="s">
        <v>232</v>
      </c>
      <c r="C54" s="64">
        <v>0</v>
      </c>
      <c r="D54" s="64">
        <v>0</v>
      </c>
      <c r="E54" s="30">
        <f t="shared" si="1"/>
        <v>0</v>
      </c>
      <c r="F54" s="41"/>
      <c r="G54" s="41"/>
    </row>
    <row r="55" spans="1:7" ht="10.5" customHeight="1" x14ac:dyDescent="0.25">
      <c r="A55" s="270" t="s">
        <v>118</v>
      </c>
      <c r="B55" s="286" t="s">
        <v>119</v>
      </c>
      <c r="C55" s="64">
        <v>14700</v>
      </c>
      <c r="D55" s="64">
        <v>0</v>
      </c>
      <c r="E55" s="30">
        <f t="shared" si="1"/>
        <v>15000</v>
      </c>
      <c r="F55" s="64">
        <v>15000</v>
      </c>
      <c r="G55" s="64">
        <v>15000</v>
      </c>
    </row>
    <row r="56" spans="1:7" ht="13.5" thickBot="1" x14ac:dyDescent="0.3">
      <c r="A56" s="270" t="s">
        <v>192</v>
      </c>
      <c r="B56" s="315" t="s">
        <v>142</v>
      </c>
      <c r="C56" s="56">
        <v>175940.5</v>
      </c>
      <c r="D56" s="56">
        <v>26625</v>
      </c>
      <c r="E56" s="30">
        <f t="shared" si="1"/>
        <v>1221875</v>
      </c>
      <c r="F56" s="112">
        <v>1248500</v>
      </c>
      <c r="G56" s="112">
        <v>600000</v>
      </c>
    </row>
    <row r="57" spans="1:7" ht="11.25" customHeight="1" thickBot="1" x14ac:dyDescent="0.3">
      <c r="A57" s="381" t="s">
        <v>193</v>
      </c>
      <c r="B57" s="282"/>
      <c r="C57" s="84">
        <f>SUM(C37:C56)</f>
        <v>25116867.400000002</v>
      </c>
      <c r="D57" s="82">
        <f>SUM(D37:D56)</f>
        <v>7402279.4500000002</v>
      </c>
      <c r="E57" s="82">
        <f>SUM(E37:E56)</f>
        <v>26154220.550000001</v>
      </c>
      <c r="F57" s="82">
        <f>SUM(F37:F56)</f>
        <v>33556500</v>
      </c>
      <c r="G57" s="83">
        <f>SUM(G37:G56)</f>
        <v>35121000</v>
      </c>
    </row>
    <row r="58" spans="1:7" ht="12" customHeight="1" x14ac:dyDescent="0.25">
      <c r="A58" s="268" t="s">
        <v>144</v>
      </c>
      <c r="B58" s="386"/>
      <c r="C58" s="87"/>
      <c r="D58" s="87"/>
      <c r="E58" s="120"/>
      <c r="F58" s="474"/>
      <c r="G58" s="474"/>
    </row>
    <row r="59" spans="1:7" ht="11.25" customHeight="1" x14ac:dyDescent="0.25">
      <c r="A59" s="270" t="s">
        <v>265</v>
      </c>
      <c r="B59" s="286" t="s">
        <v>148</v>
      </c>
      <c r="C59" s="64">
        <v>0</v>
      </c>
      <c r="D59" s="64">
        <v>2459279</v>
      </c>
      <c r="E59" s="30">
        <f>F59-D59</f>
        <v>890721</v>
      </c>
      <c r="F59" s="98">
        <v>3350000</v>
      </c>
      <c r="G59" s="98"/>
    </row>
    <row r="60" spans="1:7" ht="12" customHeight="1" x14ac:dyDescent="0.25">
      <c r="A60" s="270" t="s">
        <v>321</v>
      </c>
      <c r="B60" s="286" t="s">
        <v>150</v>
      </c>
      <c r="C60" s="64">
        <v>0</v>
      </c>
      <c r="D60" s="64"/>
      <c r="E60" s="30">
        <f t="shared" ref="E60:E67" si="2">F60-D60</f>
        <v>0</v>
      </c>
      <c r="F60" s="41">
        <v>0</v>
      </c>
      <c r="G60" s="41">
        <v>2300000</v>
      </c>
    </row>
    <row r="61" spans="1:7" ht="10.5" customHeight="1" x14ac:dyDescent="0.25">
      <c r="A61" s="270" t="s">
        <v>210</v>
      </c>
      <c r="B61" s="286" t="s">
        <v>152</v>
      </c>
      <c r="C61" s="64">
        <v>0</v>
      </c>
      <c r="D61" s="64">
        <v>0</v>
      </c>
      <c r="E61" s="30">
        <f t="shared" si="2"/>
        <v>0</v>
      </c>
      <c r="F61" s="41"/>
      <c r="G61" s="41"/>
    </row>
    <row r="62" spans="1:7" x14ac:dyDescent="0.25">
      <c r="A62" s="475" t="s">
        <v>153</v>
      </c>
      <c r="B62" s="286"/>
      <c r="C62" s="64"/>
      <c r="D62" s="64"/>
      <c r="E62" s="30">
        <f t="shared" si="2"/>
        <v>0</v>
      </c>
      <c r="F62" s="41"/>
      <c r="G62" s="41"/>
    </row>
    <row r="63" spans="1:7" ht="9.75" customHeight="1" x14ac:dyDescent="0.25">
      <c r="A63" s="270" t="s">
        <v>322</v>
      </c>
      <c r="B63" s="286" t="s">
        <v>155</v>
      </c>
      <c r="C63" s="64">
        <v>74990</v>
      </c>
      <c r="D63" s="64">
        <v>0</v>
      </c>
      <c r="E63" s="30">
        <f t="shared" si="2"/>
        <v>50000</v>
      </c>
      <c r="F63" s="41">
        <v>50000</v>
      </c>
      <c r="G63" s="41">
        <v>137000</v>
      </c>
    </row>
    <row r="64" spans="1:7" ht="12" customHeight="1" x14ac:dyDescent="0.25">
      <c r="A64" s="270" t="s">
        <v>323</v>
      </c>
      <c r="B64" s="286" t="s">
        <v>324</v>
      </c>
      <c r="C64" s="64">
        <v>0</v>
      </c>
      <c r="D64" s="64">
        <v>0</v>
      </c>
      <c r="E64" s="30">
        <f t="shared" si="2"/>
        <v>11500000</v>
      </c>
      <c r="F64" s="41">
        <v>11500000</v>
      </c>
      <c r="G64" s="41"/>
    </row>
    <row r="65" spans="1:7" x14ac:dyDescent="0.25">
      <c r="A65" s="270" t="s">
        <v>158</v>
      </c>
      <c r="B65" s="286" t="s">
        <v>159</v>
      </c>
      <c r="C65" s="64">
        <v>29995</v>
      </c>
      <c r="D65" s="64">
        <v>0</v>
      </c>
      <c r="E65" s="30">
        <f t="shared" si="2"/>
        <v>120000</v>
      </c>
      <c r="F65" s="98">
        <v>120000</v>
      </c>
      <c r="G65" s="98">
        <v>50000</v>
      </c>
    </row>
    <row r="66" spans="1:7" ht="12" customHeight="1" x14ac:dyDescent="0.25">
      <c r="A66" s="270" t="s">
        <v>325</v>
      </c>
      <c r="B66" s="286" t="s">
        <v>326</v>
      </c>
      <c r="C66" s="64"/>
      <c r="D66" s="64">
        <v>0</v>
      </c>
      <c r="E66" s="30">
        <f t="shared" si="2"/>
        <v>0</v>
      </c>
      <c r="F66" s="41"/>
      <c r="G66" s="41"/>
    </row>
    <row r="67" spans="1:7" ht="12.75" customHeight="1" thickBot="1" x14ac:dyDescent="0.3">
      <c r="A67" s="270" t="s">
        <v>242</v>
      </c>
      <c r="B67" s="315" t="s">
        <v>161</v>
      </c>
      <c r="C67" s="56"/>
      <c r="D67" s="56">
        <v>0</v>
      </c>
      <c r="E67" s="30">
        <f t="shared" si="2"/>
        <v>10000</v>
      </c>
      <c r="F67" s="112">
        <v>10000</v>
      </c>
      <c r="G67" s="112">
        <v>10000</v>
      </c>
    </row>
    <row r="68" spans="1:7" ht="7.5" customHeight="1" thickBot="1" x14ac:dyDescent="0.3">
      <c r="A68" s="381" t="s">
        <v>164</v>
      </c>
      <c r="B68" s="387"/>
      <c r="C68" s="65">
        <f>SUM(C59:C67)</f>
        <v>104985</v>
      </c>
      <c r="D68" s="67">
        <f>SUM(D59:D67)</f>
        <v>2459279</v>
      </c>
      <c r="E68" s="65">
        <f>SUM(E59:E67)</f>
        <v>12570721</v>
      </c>
      <c r="F68" s="65">
        <f>SUM(F59:F67)</f>
        <v>15030000</v>
      </c>
      <c r="G68" s="65">
        <f>SUM(G59:G67)</f>
        <v>2497000</v>
      </c>
    </row>
    <row r="69" spans="1:7" ht="12.75" customHeight="1" thickBot="1" x14ac:dyDescent="0.3">
      <c r="A69" s="388" t="s">
        <v>165</v>
      </c>
      <c r="B69" s="323"/>
      <c r="C69" s="65">
        <f>C35+C57+C68</f>
        <v>31553410.790000003</v>
      </c>
      <c r="D69" s="65">
        <f>D35+D57+D68</f>
        <v>12574139.309999999</v>
      </c>
      <c r="E69" s="66">
        <f>E35+E57+E68</f>
        <v>43463725.689999998</v>
      </c>
      <c r="F69" s="66">
        <f>F35+F57+F68</f>
        <v>56037865</v>
      </c>
      <c r="G69" s="66">
        <f>G68+G57+G35</f>
        <v>44961000</v>
      </c>
    </row>
    <row r="70" spans="1:7" ht="9" customHeight="1" x14ac:dyDescent="0.25">
      <c r="A70" s="265"/>
      <c r="B70" s="326"/>
      <c r="C70" s="326"/>
      <c r="D70" s="326"/>
      <c r="E70" s="71"/>
      <c r="F70" s="71"/>
      <c r="G70" s="71"/>
    </row>
    <row r="71" spans="1:7" ht="6.75" customHeight="1" x14ac:dyDescent="0.25">
      <c r="A71" s="301" t="s">
        <v>254</v>
      </c>
      <c r="B71" s="301" t="s">
        <v>167</v>
      </c>
      <c r="C71" s="301"/>
      <c r="D71" s="262"/>
      <c r="E71" s="661" t="s">
        <v>1</v>
      </c>
      <c r="F71" s="661"/>
      <c r="G71" s="259"/>
    </row>
    <row r="72" spans="1:7" x14ac:dyDescent="0.25">
      <c r="A72" s="259"/>
      <c r="B72" s="262"/>
      <c r="C72" s="262"/>
      <c r="D72" s="262"/>
      <c r="E72" s="262"/>
      <c r="F72" s="262"/>
      <c r="G72" s="262"/>
    </row>
    <row r="73" spans="1:7" ht="11.25" customHeight="1" x14ac:dyDescent="0.25">
      <c r="A73" s="265"/>
      <c r="B73" s="264"/>
      <c r="C73" s="264"/>
      <c r="D73" s="264"/>
      <c r="E73" s="264"/>
      <c r="F73" s="265"/>
      <c r="G73" s="259"/>
    </row>
    <row r="74" spans="1:7" ht="11.25" customHeight="1" x14ac:dyDescent="0.25">
      <c r="A74" s="347" t="s">
        <v>327</v>
      </c>
      <c r="B74" s="662" t="s">
        <v>169</v>
      </c>
      <c r="C74" s="662"/>
      <c r="D74" s="662"/>
      <c r="E74" s="264"/>
      <c r="F74" s="663" t="s">
        <v>168</v>
      </c>
      <c r="G74" s="663"/>
    </row>
    <row r="75" spans="1:7" ht="11.25" customHeight="1" x14ac:dyDescent="0.2">
      <c r="A75" s="476" t="s">
        <v>328</v>
      </c>
      <c r="B75" s="680" t="s">
        <v>171</v>
      </c>
      <c r="C75" s="680"/>
      <c r="D75" s="680"/>
      <c r="E75" s="477"/>
      <c r="F75" s="687" t="s">
        <v>170</v>
      </c>
      <c r="G75" s="687"/>
    </row>
    <row r="76" spans="1:7" ht="11.25" customHeight="1" x14ac:dyDescent="0.2">
      <c r="A76" s="476"/>
      <c r="B76" s="303"/>
      <c r="C76" s="303"/>
      <c r="D76" s="303"/>
      <c r="E76" s="477"/>
      <c r="F76" s="476"/>
      <c r="G76" s="476"/>
    </row>
    <row r="77" spans="1:7" ht="11.25" customHeight="1" x14ac:dyDescent="0.2">
      <c r="A77" s="476"/>
      <c r="B77" s="303"/>
      <c r="C77" s="303"/>
      <c r="D77" s="303"/>
      <c r="E77" s="477"/>
      <c r="F77" s="476"/>
      <c r="G77" s="476"/>
    </row>
    <row r="78" spans="1:7" ht="11.25" customHeight="1" x14ac:dyDescent="0.2">
      <c r="A78" s="476"/>
      <c r="B78" s="303"/>
      <c r="C78" s="303"/>
      <c r="D78" s="303"/>
      <c r="E78" s="477"/>
      <c r="F78" s="476"/>
      <c r="G78" s="476"/>
    </row>
    <row r="79" spans="1:7" ht="11.25" customHeight="1" x14ac:dyDescent="0.2">
      <c r="A79" s="476"/>
      <c r="B79" s="303"/>
      <c r="C79" s="303"/>
      <c r="D79" s="303"/>
      <c r="E79" s="477"/>
      <c r="F79" s="476"/>
      <c r="G79" s="476"/>
    </row>
    <row r="80" spans="1:7" ht="11.25" customHeight="1" x14ac:dyDescent="0.2">
      <c r="A80" s="476"/>
      <c r="B80" s="303"/>
      <c r="C80" s="303"/>
      <c r="D80" s="303"/>
      <c r="E80" s="477"/>
      <c r="F80" s="476"/>
      <c r="G80" s="476"/>
    </row>
    <row r="81" spans="1:7" ht="11.25" customHeight="1" x14ac:dyDescent="0.2">
      <c r="A81" s="476"/>
      <c r="B81" s="303"/>
      <c r="C81" s="303"/>
      <c r="D81" s="303"/>
      <c r="E81" s="477"/>
      <c r="F81" s="476"/>
      <c r="G81" s="476"/>
    </row>
    <row r="82" spans="1:7" ht="11.25" customHeight="1" x14ac:dyDescent="0.2">
      <c r="A82" s="476"/>
      <c r="B82" s="303"/>
      <c r="C82" s="303"/>
      <c r="D82" s="303"/>
      <c r="E82" s="477"/>
      <c r="F82" s="476"/>
      <c r="G82" s="476"/>
    </row>
    <row r="83" spans="1:7" ht="12" customHeight="1" x14ac:dyDescent="0.2">
      <c r="A83" s="476"/>
      <c r="B83" s="303"/>
      <c r="C83" s="303"/>
      <c r="D83" s="303"/>
      <c r="E83" s="477"/>
      <c r="F83" s="476"/>
      <c r="G83" s="476"/>
    </row>
    <row r="84" spans="1:7" x14ac:dyDescent="0.2">
      <c r="A84" s="476"/>
      <c r="B84" s="303"/>
      <c r="C84" s="303"/>
      <c r="D84" s="303"/>
      <c r="E84" s="477"/>
      <c r="F84" s="476"/>
      <c r="G84" s="476"/>
    </row>
    <row r="85" spans="1:7" ht="9.75" customHeight="1" x14ac:dyDescent="0.2">
      <c r="A85" s="476"/>
      <c r="B85" s="478"/>
      <c r="C85" s="478"/>
      <c r="D85" s="478"/>
      <c r="E85" s="479"/>
      <c r="F85" s="479"/>
      <c r="G85" s="479"/>
    </row>
    <row r="86" spans="1:7" ht="13.5" customHeight="1" x14ac:dyDescent="0.25">
      <c r="A86" s="261" t="s">
        <v>597</v>
      </c>
      <c r="B86" s="262"/>
      <c r="C86" s="262"/>
      <c r="D86" s="262"/>
      <c r="E86" s="262"/>
      <c r="F86" s="262"/>
      <c r="G86" s="262"/>
    </row>
    <row r="87" spans="1:7" x14ac:dyDescent="0.25">
      <c r="A87" s="261"/>
      <c r="B87" s="262"/>
      <c r="C87" s="262"/>
      <c r="D87" s="262"/>
      <c r="E87" s="262"/>
      <c r="F87" s="262"/>
      <c r="G87" s="262"/>
    </row>
    <row r="88" spans="1:7" x14ac:dyDescent="0.25">
      <c r="A88" s="262"/>
      <c r="B88" s="262"/>
      <c r="C88" s="262"/>
      <c r="D88" s="262"/>
      <c r="E88" s="262"/>
      <c r="F88" s="262"/>
      <c r="G88" s="262"/>
    </row>
    <row r="89" spans="1:7" ht="15" x14ac:dyDescent="0.25">
      <c r="A89" s="676" t="s">
        <v>8</v>
      </c>
      <c r="B89" s="676"/>
      <c r="C89" s="676"/>
      <c r="D89" s="676"/>
      <c r="E89" s="676"/>
      <c r="F89" s="676"/>
      <c r="G89" s="676"/>
    </row>
    <row r="90" spans="1:7" ht="15" x14ac:dyDescent="0.25">
      <c r="A90" s="676" t="s">
        <v>9</v>
      </c>
      <c r="B90" s="676"/>
      <c r="C90" s="676"/>
      <c r="D90" s="676"/>
      <c r="E90" s="676"/>
      <c r="F90" s="676"/>
      <c r="G90" s="664"/>
    </row>
    <row r="91" spans="1:7" ht="15.75" x14ac:dyDescent="0.25">
      <c r="A91" s="688"/>
      <c r="B91" s="688"/>
      <c r="C91" s="688"/>
      <c r="D91" s="688"/>
      <c r="E91" s="688"/>
      <c r="F91" s="688"/>
      <c r="G91" s="689"/>
    </row>
    <row r="92" spans="1:7" ht="15" x14ac:dyDescent="0.25">
      <c r="A92" s="681" t="s">
        <v>329</v>
      </c>
      <c r="B92" s="681"/>
      <c r="C92" s="681"/>
      <c r="D92" s="681"/>
      <c r="E92" s="681"/>
      <c r="F92" s="262"/>
      <c r="G92" s="262"/>
    </row>
    <row r="93" spans="1:7" x14ac:dyDescent="0.25">
      <c r="A93" s="674" t="s">
        <v>13</v>
      </c>
      <c r="B93" s="226" t="s">
        <v>14</v>
      </c>
      <c r="C93" s="227" t="s">
        <v>15</v>
      </c>
      <c r="D93" s="671" t="s">
        <v>581</v>
      </c>
      <c r="E93" s="672"/>
      <c r="F93" s="673"/>
      <c r="G93" s="228" t="s">
        <v>16</v>
      </c>
    </row>
    <row r="94" spans="1:7" x14ac:dyDescent="0.25">
      <c r="A94" s="675"/>
      <c r="B94" s="229" t="s">
        <v>17</v>
      </c>
      <c r="C94" s="230">
        <v>2019</v>
      </c>
      <c r="D94" s="231" t="s">
        <v>18</v>
      </c>
      <c r="E94" s="231" t="s">
        <v>19</v>
      </c>
      <c r="F94" s="674" t="s">
        <v>20</v>
      </c>
      <c r="G94" s="232">
        <v>2021</v>
      </c>
    </row>
    <row r="95" spans="1:7" x14ac:dyDescent="0.25">
      <c r="A95" s="675"/>
      <c r="B95" s="233"/>
      <c r="C95" s="230" t="s">
        <v>21</v>
      </c>
      <c r="D95" s="229" t="s">
        <v>21</v>
      </c>
      <c r="E95" s="229" t="s">
        <v>22</v>
      </c>
      <c r="F95" s="675"/>
      <c r="G95" s="232" t="s">
        <v>23</v>
      </c>
    </row>
    <row r="96" spans="1:7" x14ac:dyDescent="0.25">
      <c r="A96" s="234" t="s">
        <v>24</v>
      </c>
      <c r="B96" s="236" t="s">
        <v>25</v>
      </c>
      <c r="C96" s="235" t="s">
        <v>26</v>
      </c>
      <c r="D96" s="236" t="s">
        <v>27</v>
      </c>
      <c r="E96" s="236" t="s">
        <v>28</v>
      </c>
      <c r="F96" s="236" t="s">
        <v>29</v>
      </c>
      <c r="G96" s="237" t="s">
        <v>30</v>
      </c>
    </row>
    <row r="97" spans="1:7" x14ac:dyDescent="0.25">
      <c r="A97" s="268" t="s">
        <v>31</v>
      </c>
      <c r="B97" s="480"/>
      <c r="C97" s="480"/>
      <c r="D97" s="481"/>
      <c r="E97" s="480"/>
      <c r="F97" s="482"/>
      <c r="G97" s="483"/>
    </row>
    <row r="98" spans="1:7" x14ac:dyDescent="0.25">
      <c r="A98" s="268" t="s">
        <v>32</v>
      </c>
      <c r="B98" s="482"/>
      <c r="C98" s="481"/>
      <c r="D98" s="484"/>
      <c r="E98" s="481"/>
      <c r="F98" s="484"/>
      <c r="G98" s="483"/>
    </row>
    <row r="99" spans="1:7" x14ac:dyDescent="0.25">
      <c r="A99" s="270" t="s">
        <v>173</v>
      </c>
      <c r="B99" s="286" t="s">
        <v>34</v>
      </c>
      <c r="C99" s="375">
        <v>4371762.5199999996</v>
      </c>
      <c r="D99" s="375">
        <v>2100303</v>
      </c>
      <c r="E99" s="30">
        <f t="shared" ref="E99:E122" si="3">F99-D99</f>
        <v>2921597</v>
      </c>
      <c r="F99" s="74">
        <v>5021900</v>
      </c>
      <c r="G99" s="74">
        <v>5474092</v>
      </c>
    </row>
    <row r="100" spans="1:7" x14ac:dyDescent="0.25">
      <c r="A100" s="270" t="s">
        <v>258</v>
      </c>
      <c r="B100" s="286" t="s">
        <v>36</v>
      </c>
      <c r="C100" s="375">
        <v>336000</v>
      </c>
      <c r="D100" s="375">
        <v>156272.74</v>
      </c>
      <c r="E100" s="30">
        <f t="shared" si="3"/>
        <v>219727.26</v>
      </c>
      <c r="F100" s="74">
        <v>376000</v>
      </c>
      <c r="G100" s="74">
        <v>384000</v>
      </c>
    </row>
    <row r="101" spans="1:7" x14ac:dyDescent="0.25">
      <c r="A101" s="270" t="s">
        <v>37</v>
      </c>
      <c r="B101" s="286" t="s">
        <v>38</v>
      </c>
      <c r="C101" s="375">
        <v>81000</v>
      </c>
      <c r="D101" s="375">
        <v>40500</v>
      </c>
      <c r="E101" s="30">
        <f t="shared" si="3"/>
        <v>40500</v>
      </c>
      <c r="F101" s="74">
        <v>81000</v>
      </c>
      <c r="G101" s="74">
        <v>81000</v>
      </c>
    </row>
    <row r="102" spans="1:7" x14ac:dyDescent="0.25">
      <c r="A102" s="270" t="s">
        <v>219</v>
      </c>
      <c r="B102" s="286" t="s">
        <v>177</v>
      </c>
      <c r="C102" s="375">
        <v>81000</v>
      </c>
      <c r="D102" s="375">
        <v>40500</v>
      </c>
      <c r="E102" s="30">
        <f t="shared" si="3"/>
        <v>40500</v>
      </c>
      <c r="F102" s="74">
        <v>81000</v>
      </c>
      <c r="G102" s="74">
        <v>81000</v>
      </c>
    </row>
    <row r="103" spans="1:7" x14ac:dyDescent="0.25">
      <c r="A103" s="270" t="s">
        <v>39</v>
      </c>
      <c r="B103" s="286" t="s">
        <v>40</v>
      </c>
      <c r="C103" s="375">
        <v>78000</v>
      </c>
      <c r="D103" s="375">
        <v>78000</v>
      </c>
      <c r="E103" s="30">
        <f t="shared" si="3"/>
        <v>18000</v>
      </c>
      <c r="F103" s="374">
        <v>96000</v>
      </c>
      <c r="G103" s="374">
        <v>96000</v>
      </c>
    </row>
    <row r="104" spans="1:7" x14ac:dyDescent="0.25">
      <c r="A104" s="270" t="s">
        <v>330</v>
      </c>
      <c r="B104" s="286" t="s">
        <v>331</v>
      </c>
      <c r="C104" s="375">
        <v>149254.65</v>
      </c>
      <c r="D104" s="375">
        <v>70321.5</v>
      </c>
      <c r="E104" s="30">
        <f t="shared" si="3"/>
        <v>98878.5</v>
      </c>
      <c r="F104" s="374">
        <v>169200</v>
      </c>
      <c r="G104" s="374">
        <v>172800</v>
      </c>
    </row>
    <row r="105" spans="1:7" x14ac:dyDescent="0.25">
      <c r="A105" s="270" t="s">
        <v>332</v>
      </c>
      <c r="B105" s="286" t="s">
        <v>333</v>
      </c>
      <c r="C105" s="375">
        <v>20729.68</v>
      </c>
      <c r="D105" s="375">
        <v>10522.1</v>
      </c>
      <c r="E105" s="30">
        <f t="shared" si="3"/>
        <v>12977.9</v>
      </c>
      <c r="F105" s="374">
        <v>23500</v>
      </c>
      <c r="G105" s="374">
        <v>24000</v>
      </c>
    </row>
    <row r="106" spans="1:7" x14ac:dyDescent="0.25">
      <c r="A106" s="270" t="s">
        <v>41</v>
      </c>
      <c r="B106" s="286" t="s">
        <v>42</v>
      </c>
      <c r="C106" s="375">
        <v>0</v>
      </c>
      <c r="D106" s="375">
        <v>0</v>
      </c>
      <c r="E106" s="30">
        <f t="shared" si="3"/>
        <v>0</v>
      </c>
      <c r="F106" s="374"/>
      <c r="G106" s="374"/>
    </row>
    <row r="107" spans="1:7" x14ac:dyDescent="0.25">
      <c r="A107" s="270" t="s">
        <v>334</v>
      </c>
      <c r="B107" s="286" t="s">
        <v>335</v>
      </c>
      <c r="C107" s="375">
        <v>616265.28</v>
      </c>
      <c r="D107" s="375">
        <v>362808.9</v>
      </c>
      <c r="E107" s="30">
        <f t="shared" si="3"/>
        <v>556191.1</v>
      </c>
      <c r="F107" s="74">
        <v>919000</v>
      </c>
      <c r="G107" s="74">
        <v>779793</v>
      </c>
    </row>
    <row r="108" spans="1:7" x14ac:dyDescent="0.25">
      <c r="A108" s="270" t="s">
        <v>222</v>
      </c>
      <c r="B108" s="286" t="s">
        <v>44</v>
      </c>
      <c r="C108" s="375">
        <v>367046</v>
      </c>
      <c r="D108" s="375">
        <v>0</v>
      </c>
      <c r="E108" s="30">
        <f t="shared" si="3"/>
        <v>426200</v>
      </c>
      <c r="F108" s="74">
        <v>426200</v>
      </c>
      <c r="G108" s="74">
        <v>457000</v>
      </c>
    </row>
    <row r="109" spans="1:7" x14ac:dyDescent="0.25">
      <c r="A109" s="270" t="s">
        <v>45</v>
      </c>
      <c r="B109" s="286" t="s">
        <v>46</v>
      </c>
      <c r="C109" s="375">
        <v>351907</v>
      </c>
      <c r="D109" s="375">
        <v>349898</v>
      </c>
      <c r="E109" s="30">
        <f t="shared" si="3"/>
        <v>76302</v>
      </c>
      <c r="F109" s="74">
        <v>426200</v>
      </c>
      <c r="G109" s="74">
        <v>457000</v>
      </c>
    </row>
    <row r="110" spans="1:7" x14ac:dyDescent="0.25">
      <c r="A110" s="270" t="s">
        <v>47</v>
      </c>
      <c r="B110" s="286" t="s">
        <v>48</v>
      </c>
      <c r="C110" s="375">
        <v>70000</v>
      </c>
      <c r="D110" s="375">
        <v>0</v>
      </c>
      <c r="E110" s="30">
        <f t="shared" si="3"/>
        <v>80000</v>
      </c>
      <c r="F110" s="74">
        <v>80000</v>
      </c>
      <c r="G110" s="74">
        <v>80000</v>
      </c>
    </row>
    <row r="111" spans="1:7" x14ac:dyDescent="0.25">
      <c r="A111" s="270" t="s">
        <v>49</v>
      </c>
      <c r="B111" s="286" t="s">
        <v>50</v>
      </c>
      <c r="C111" s="375">
        <v>526224.82999999996</v>
      </c>
      <c r="D111" s="375">
        <v>251594.52</v>
      </c>
      <c r="E111" s="30">
        <f t="shared" si="3"/>
        <v>351505.48</v>
      </c>
      <c r="F111" s="74">
        <v>603100</v>
      </c>
      <c r="G111" s="74">
        <v>657000</v>
      </c>
    </row>
    <row r="112" spans="1:7" x14ac:dyDescent="0.25">
      <c r="A112" s="270" t="s">
        <v>51</v>
      </c>
      <c r="B112" s="286" t="s">
        <v>52</v>
      </c>
      <c r="C112" s="375">
        <v>87702.63</v>
      </c>
      <c r="D112" s="375">
        <v>41987.75</v>
      </c>
      <c r="E112" s="30">
        <f t="shared" si="3"/>
        <v>59412.25</v>
      </c>
      <c r="F112" s="74">
        <v>101400</v>
      </c>
      <c r="G112" s="74">
        <v>110000</v>
      </c>
    </row>
    <row r="113" spans="1:7" x14ac:dyDescent="0.25">
      <c r="A113" s="270" t="s">
        <v>53</v>
      </c>
      <c r="B113" s="286" t="s">
        <v>54</v>
      </c>
      <c r="C113" s="375">
        <v>52098.080000000002</v>
      </c>
      <c r="D113" s="375">
        <v>28964.69</v>
      </c>
      <c r="E113" s="30">
        <f t="shared" si="3"/>
        <v>63035.31</v>
      </c>
      <c r="F113" s="74">
        <v>92000</v>
      </c>
      <c r="G113" s="74">
        <v>92000</v>
      </c>
    </row>
    <row r="114" spans="1:7" x14ac:dyDescent="0.25">
      <c r="A114" s="270" t="s">
        <v>55</v>
      </c>
      <c r="B114" s="286"/>
      <c r="C114" s="375"/>
      <c r="D114" s="375"/>
      <c r="E114" s="30"/>
      <c r="F114" s="74" t="s">
        <v>123</v>
      </c>
      <c r="G114" s="74"/>
    </row>
    <row r="115" spans="1:7" x14ac:dyDescent="0.25">
      <c r="A115" s="270" t="s">
        <v>336</v>
      </c>
      <c r="B115" s="286" t="s">
        <v>57</v>
      </c>
      <c r="C115" s="375">
        <v>16700</v>
      </c>
      <c r="D115" s="375">
        <v>7801.17</v>
      </c>
      <c r="E115" s="30">
        <f t="shared" si="3"/>
        <v>43418.83</v>
      </c>
      <c r="F115" s="74">
        <v>51220</v>
      </c>
      <c r="G115" s="74">
        <v>55000</v>
      </c>
    </row>
    <row r="116" spans="1:7" x14ac:dyDescent="0.25">
      <c r="A116" s="270" t="s">
        <v>58</v>
      </c>
      <c r="B116" s="286" t="s">
        <v>59</v>
      </c>
      <c r="C116" s="375">
        <v>397122.57</v>
      </c>
      <c r="D116" s="375">
        <v>238435.99</v>
      </c>
      <c r="E116" s="30">
        <f t="shared" si="3"/>
        <v>261564.01</v>
      </c>
      <c r="F116" s="74">
        <v>500000</v>
      </c>
      <c r="G116" s="74">
        <v>500000</v>
      </c>
    </row>
    <row r="117" spans="1:7" x14ac:dyDescent="0.25">
      <c r="A117" s="270" t="s">
        <v>60</v>
      </c>
      <c r="B117" s="286" t="s">
        <v>61</v>
      </c>
      <c r="C117" s="375">
        <v>70000</v>
      </c>
      <c r="D117" s="375">
        <v>0</v>
      </c>
      <c r="E117" s="30">
        <f t="shared" si="3"/>
        <v>80000</v>
      </c>
      <c r="F117" s="74">
        <v>80000</v>
      </c>
      <c r="G117" s="74">
        <v>80000</v>
      </c>
    </row>
    <row r="118" spans="1:7" x14ac:dyDescent="0.25">
      <c r="A118" s="245" t="s">
        <v>62</v>
      </c>
      <c r="B118" s="286" t="s">
        <v>63</v>
      </c>
      <c r="C118" s="375">
        <v>10000</v>
      </c>
      <c r="D118" s="375">
        <v>0</v>
      </c>
      <c r="E118" s="30">
        <f t="shared" si="3"/>
        <v>0</v>
      </c>
      <c r="F118" s="54">
        <v>0</v>
      </c>
      <c r="G118" s="74"/>
    </row>
    <row r="119" spans="1:7" x14ac:dyDescent="0.25">
      <c r="A119" s="245" t="s">
        <v>180</v>
      </c>
      <c r="B119" s="315" t="s">
        <v>65</v>
      </c>
      <c r="C119" s="428">
        <v>0</v>
      </c>
      <c r="D119" s="428">
        <v>0</v>
      </c>
      <c r="E119" s="30">
        <f t="shared" si="3"/>
        <v>0</v>
      </c>
      <c r="F119" s="58">
        <v>0</v>
      </c>
      <c r="G119" s="75"/>
    </row>
    <row r="120" spans="1:7" ht="12" customHeight="1" x14ac:dyDescent="0.25">
      <c r="A120" s="245" t="s">
        <v>66</v>
      </c>
      <c r="B120" s="286" t="s">
        <v>67</v>
      </c>
      <c r="C120" s="64">
        <v>350000</v>
      </c>
      <c r="D120" s="64">
        <v>0</v>
      </c>
      <c r="E120" s="30">
        <f t="shared" si="3"/>
        <v>0</v>
      </c>
      <c r="F120" s="485">
        <v>0</v>
      </c>
      <c r="G120" s="486"/>
    </row>
    <row r="121" spans="1:7" x14ac:dyDescent="0.25">
      <c r="A121" s="377" t="s">
        <v>582</v>
      </c>
      <c r="B121" s="286" t="s">
        <v>583</v>
      </c>
      <c r="C121" s="64">
        <v>140000</v>
      </c>
      <c r="D121" s="64">
        <v>0</v>
      </c>
      <c r="E121" s="30">
        <f t="shared" si="3"/>
        <v>0</v>
      </c>
      <c r="F121" s="487"/>
      <c r="G121" s="488"/>
    </row>
    <row r="122" spans="1:7" ht="13.5" thickBot="1" x14ac:dyDescent="0.3">
      <c r="A122" s="378" t="s">
        <v>620</v>
      </c>
      <c r="B122" s="379" t="s">
        <v>583</v>
      </c>
      <c r="C122" s="380"/>
      <c r="D122" s="380">
        <v>40764.85</v>
      </c>
      <c r="E122" s="30">
        <f t="shared" si="3"/>
        <v>90520.15</v>
      </c>
      <c r="F122" s="489">
        <v>131285</v>
      </c>
      <c r="G122" s="490"/>
    </row>
    <row r="123" spans="1:7" ht="13.5" thickBot="1" x14ac:dyDescent="0.3">
      <c r="A123" s="381" t="s">
        <v>68</v>
      </c>
      <c r="B123" s="282"/>
      <c r="C123" s="491">
        <f>SUM(C99:C122)</f>
        <v>8172813.2400000002</v>
      </c>
      <c r="D123" s="491">
        <f>SUM(D99:D122)</f>
        <v>3818675.2100000004</v>
      </c>
      <c r="E123" s="491">
        <f>SUM(E99:E122)</f>
        <v>5440329.79</v>
      </c>
      <c r="F123" s="491">
        <f>SUM(F99:F122)</f>
        <v>9259005</v>
      </c>
      <c r="G123" s="344">
        <f>SUM(G99:G122)</f>
        <v>9580685</v>
      </c>
    </row>
    <row r="124" spans="1:7" x14ac:dyDescent="0.25">
      <c r="A124" s="268" t="s">
        <v>248</v>
      </c>
      <c r="B124" s="348"/>
      <c r="C124" s="492"/>
      <c r="D124" s="492"/>
      <c r="E124" s="349"/>
      <c r="F124" s="349"/>
      <c r="G124" s="349"/>
    </row>
    <row r="125" spans="1:7" x14ac:dyDescent="0.25">
      <c r="A125" s="245" t="s">
        <v>70</v>
      </c>
      <c r="B125" s="286" t="s">
        <v>71</v>
      </c>
      <c r="C125" s="375">
        <v>182547</v>
      </c>
      <c r="D125" s="375">
        <v>5810</v>
      </c>
      <c r="E125" s="30">
        <f t="shared" ref="E125:E139" si="4">F125-D125</f>
        <v>234190</v>
      </c>
      <c r="F125" s="99">
        <v>240000</v>
      </c>
      <c r="G125" s="99">
        <v>240000</v>
      </c>
    </row>
    <row r="126" spans="1:7" x14ac:dyDescent="0.25">
      <c r="A126" s="245" t="s">
        <v>72</v>
      </c>
      <c r="B126" s="286" t="s">
        <v>73</v>
      </c>
      <c r="C126" s="375">
        <v>27000</v>
      </c>
      <c r="D126" s="375">
        <v>0</v>
      </c>
      <c r="E126" s="30">
        <f t="shared" si="4"/>
        <v>50000</v>
      </c>
      <c r="F126" s="99">
        <v>50000</v>
      </c>
      <c r="G126" s="99">
        <v>50000</v>
      </c>
    </row>
    <row r="127" spans="1:7" x14ac:dyDescent="0.25">
      <c r="A127" s="245" t="s">
        <v>584</v>
      </c>
      <c r="B127" s="286" t="s">
        <v>74</v>
      </c>
      <c r="C127" s="375">
        <v>97644.42</v>
      </c>
      <c r="D127" s="375">
        <v>21017.85</v>
      </c>
      <c r="E127" s="30">
        <f t="shared" si="4"/>
        <v>78982.149999999994</v>
      </c>
      <c r="F127" s="99">
        <v>100000</v>
      </c>
      <c r="G127" s="99">
        <v>100000</v>
      </c>
    </row>
    <row r="128" spans="1:7" x14ac:dyDescent="0.25">
      <c r="A128" s="461" t="s">
        <v>337</v>
      </c>
      <c r="B128" s="286" t="s">
        <v>78</v>
      </c>
      <c r="C128" s="375">
        <v>25500</v>
      </c>
      <c r="D128" s="375">
        <v>0</v>
      </c>
      <c r="E128" s="30">
        <f t="shared" si="4"/>
        <v>75000</v>
      </c>
      <c r="F128" s="99">
        <v>75000</v>
      </c>
      <c r="G128" s="99">
        <v>75000</v>
      </c>
    </row>
    <row r="129" spans="1:7" x14ac:dyDescent="0.25">
      <c r="A129" s="461" t="s">
        <v>79</v>
      </c>
      <c r="B129" s="286" t="s">
        <v>80</v>
      </c>
      <c r="C129" s="375">
        <v>104774.97</v>
      </c>
      <c r="D129" s="375">
        <v>68645.429999999993</v>
      </c>
      <c r="E129" s="30">
        <f t="shared" si="4"/>
        <v>131354.57</v>
      </c>
      <c r="F129" s="99">
        <v>200000</v>
      </c>
      <c r="G129" s="99">
        <v>200000</v>
      </c>
    </row>
    <row r="130" spans="1:7" x14ac:dyDescent="0.25">
      <c r="A130" s="461" t="s">
        <v>81</v>
      </c>
      <c r="B130" s="286" t="s">
        <v>82</v>
      </c>
      <c r="C130" s="375">
        <v>9096</v>
      </c>
      <c r="D130" s="375">
        <v>5102</v>
      </c>
      <c r="E130" s="30">
        <f t="shared" si="4"/>
        <v>14898</v>
      </c>
      <c r="F130" s="99">
        <v>20000</v>
      </c>
      <c r="G130" s="99">
        <v>50000</v>
      </c>
    </row>
    <row r="131" spans="1:7" x14ac:dyDescent="0.25">
      <c r="A131" s="461" t="s">
        <v>83</v>
      </c>
      <c r="B131" s="286" t="s">
        <v>84</v>
      </c>
      <c r="C131" s="375">
        <v>0</v>
      </c>
      <c r="D131" s="375">
        <v>0</v>
      </c>
      <c r="E131" s="30">
        <f t="shared" si="4"/>
        <v>12000</v>
      </c>
      <c r="F131" s="99">
        <v>12000</v>
      </c>
      <c r="G131" s="99">
        <v>12000</v>
      </c>
    </row>
    <row r="132" spans="1:7" x14ac:dyDescent="0.25">
      <c r="A132" s="461" t="s">
        <v>87</v>
      </c>
      <c r="B132" s="286" t="s">
        <v>88</v>
      </c>
      <c r="C132" s="375">
        <v>0</v>
      </c>
      <c r="D132" s="375">
        <v>0</v>
      </c>
      <c r="E132" s="30">
        <f t="shared" si="4"/>
        <v>1000</v>
      </c>
      <c r="F132" s="99">
        <v>1000</v>
      </c>
      <c r="G132" s="99">
        <v>1000</v>
      </c>
    </row>
    <row r="133" spans="1:7" x14ac:dyDescent="0.25">
      <c r="A133" s="461" t="s">
        <v>90</v>
      </c>
      <c r="B133" s="286" t="s">
        <v>91</v>
      </c>
      <c r="C133" s="375">
        <v>3395.98</v>
      </c>
      <c r="D133" s="375">
        <v>0</v>
      </c>
      <c r="E133" s="30">
        <f t="shared" si="4"/>
        <v>24000</v>
      </c>
      <c r="F133" s="99">
        <v>24000</v>
      </c>
      <c r="G133" s="99">
        <v>36000</v>
      </c>
    </row>
    <row r="134" spans="1:7" x14ac:dyDescent="0.25">
      <c r="A134" s="461" t="s">
        <v>338</v>
      </c>
      <c r="B134" s="315" t="s">
        <v>184</v>
      </c>
      <c r="C134" s="493">
        <v>0</v>
      </c>
      <c r="D134" s="493">
        <v>0</v>
      </c>
      <c r="E134" s="30">
        <f t="shared" si="4"/>
        <v>0</v>
      </c>
      <c r="F134" s="99"/>
      <c r="G134" s="99"/>
    </row>
    <row r="135" spans="1:7" x14ac:dyDescent="0.25">
      <c r="A135" s="461" t="s">
        <v>339</v>
      </c>
      <c r="B135" s="315" t="s">
        <v>110</v>
      </c>
      <c r="C135" s="493">
        <v>0</v>
      </c>
      <c r="D135" s="493">
        <v>0</v>
      </c>
      <c r="E135" s="30">
        <f t="shared" si="4"/>
        <v>25000</v>
      </c>
      <c r="F135" s="41">
        <v>25000</v>
      </c>
      <c r="G135" s="41">
        <v>25000</v>
      </c>
    </row>
    <row r="136" spans="1:7" x14ac:dyDescent="0.25">
      <c r="A136" s="461" t="s">
        <v>185</v>
      </c>
      <c r="B136" s="315"/>
      <c r="C136" s="493"/>
      <c r="D136" s="493"/>
      <c r="E136" s="30">
        <f t="shared" si="4"/>
        <v>0</v>
      </c>
      <c r="F136" s="41"/>
      <c r="G136" s="41"/>
    </row>
    <row r="137" spans="1:7" ht="11.25" customHeight="1" x14ac:dyDescent="0.25">
      <c r="A137" s="461" t="s">
        <v>228</v>
      </c>
      <c r="B137" s="286" t="s">
        <v>113</v>
      </c>
      <c r="C137" s="375">
        <v>32592.17</v>
      </c>
      <c r="D137" s="375">
        <v>13080</v>
      </c>
      <c r="E137" s="30">
        <f t="shared" si="4"/>
        <v>136920</v>
      </c>
      <c r="F137" s="99">
        <v>150000</v>
      </c>
      <c r="G137" s="99">
        <v>150000</v>
      </c>
    </row>
    <row r="138" spans="1:7" x14ac:dyDescent="0.25">
      <c r="A138" s="270" t="s">
        <v>118</v>
      </c>
      <c r="B138" s="286" t="s">
        <v>119</v>
      </c>
      <c r="C138" s="64">
        <v>0</v>
      </c>
      <c r="D138" s="64">
        <v>0</v>
      </c>
      <c r="E138" s="30">
        <f t="shared" si="4"/>
        <v>15000</v>
      </c>
      <c r="F138" s="64">
        <v>15000</v>
      </c>
      <c r="G138" s="64">
        <v>15000</v>
      </c>
    </row>
    <row r="139" spans="1:7" ht="13.5" thickBot="1" x14ac:dyDescent="0.3">
      <c r="A139" s="461" t="s">
        <v>192</v>
      </c>
      <c r="B139" s="315" t="s">
        <v>142</v>
      </c>
      <c r="C139" s="428">
        <v>1850</v>
      </c>
      <c r="D139" s="428">
        <v>0</v>
      </c>
      <c r="E139" s="30">
        <f t="shared" si="4"/>
        <v>15000</v>
      </c>
      <c r="F139" s="36">
        <v>15000</v>
      </c>
      <c r="G139" s="36">
        <v>15000</v>
      </c>
    </row>
    <row r="140" spans="1:7" ht="13.5" thickBot="1" x14ac:dyDescent="0.3">
      <c r="A140" s="381" t="s">
        <v>143</v>
      </c>
      <c r="B140" s="319"/>
      <c r="C140" s="344">
        <f>SUM(C125:C139)</f>
        <v>484400.54</v>
      </c>
      <c r="D140" s="344">
        <f>SUM(D125:D139)</f>
        <v>113655.28</v>
      </c>
      <c r="E140" s="344">
        <f>SUM(E125:E139)</f>
        <v>813344.72</v>
      </c>
      <c r="F140" s="429">
        <f>SUM(F125:F139)</f>
        <v>927000</v>
      </c>
      <c r="G140" s="429">
        <f>SUM(G125:G139)</f>
        <v>969000</v>
      </c>
    </row>
    <row r="141" spans="1:7" ht="11.25" customHeight="1" x14ac:dyDescent="0.25">
      <c r="A141" s="494" t="s">
        <v>340</v>
      </c>
      <c r="B141" s="386"/>
      <c r="C141" s="385"/>
      <c r="D141" s="385"/>
      <c r="E141" s="385"/>
      <c r="F141" s="385"/>
      <c r="G141" s="385"/>
    </row>
    <row r="142" spans="1:7" x14ac:dyDescent="0.25">
      <c r="A142" s="453" t="s">
        <v>621</v>
      </c>
      <c r="B142" s="286" t="s">
        <v>622</v>
      </c>
      <c r="C142" s="428">
        <v>0</v>
      </c>
      <c r="D142" s="428">
        <v>0</v>
      </c>
      <c r="E142" s="34">
        <f>F142-D142</f>
        <v>0</v>
      </c>
      <c r="F142" s="428">
        <v>0</v>
      </c>
      <c r="G142" s="428">
        <v>50000</v>
      </c>
    </row>
    <row r="143" spans="1:7" x14ac:dyDescent="0.25">
      <c r="A143" s="461" t="s">
        <v>153</v>
      </c>
      <c r="B143" s="495"/>
      <c r="C143" s="373"/>
      <c r="D143" s="373"/>
      <c r="E143" s="373"/>
      <c r="F143" s="373"/>
      <c r="G143" s="373"/>
    </row>
    <row r="144" spans="1:7" x14ac:dyDescent="0.25">
      <c r="A144" s="461" t="s">
        <v>234</v>
      </c>
      <c r="B144" s="315" t="s">
        <v>155</v>
      </c>
      <c r="C144" s="428">
        <v>0</v>
      </c>
      <c r="D144" s="428">
        <v>0</v>
      </c>
      <c r="E144" s="34">
        <f>F144-D144</f>
        <v>0</v>
      </c>
      <c r="F144" s="428">
        <v>0</v>
      </c>
      <c r="G144" s="428"/>
    </row>
    <row r="145" spans="1:7" ht="13.5" thickBot="1" x14ac:dyDescent="0.3">
      <c r="A145" s="453" t="s">
        <v>253</v>
      </c>
      <c r="B145" s="286" t="s">
        <v>159</v>
      </c>
      <c r="C145" s="428">
        <v>0</v>
      </c>
      <c r="D145" s="428">
        <v>0</v>
      </c>
      <c r="E145" s="34">
        <f>F145-D145</f>
        <v>0</v>
      </c>
      <c r="F145" s="428">
        <v>0</v>
      </c>
      <c r="G145" s="428">
        <v>30000</v>
      </c>
    </row>
    <row r="146" spans="1:7" ht="13.5" thickBot="1" x14ac:dyDescent="0.3">
      <c r="A146" s="381" t="s">
        <v>164</v>
      </c>
      <c r="B146" s="496"/>
      <c r="C146" s="324">
        <f>C144</f>
        <v>0</v>
      </c>
      <c r="D146" s="324">
        <f>D144</f>
        <v>0</v>
      </c>
      <c r="E146" s="300">
        <f>E144</f>
        <v>0</v>
      </c>
      <c r="F146" s="353">
        <f>F144</f>
        <v>0</v>
      </c>
      <c r="G146" s="324">
        <f>SUM(G142:G145)</f>
        <v>80000</v>
      </c>
    </row>
    <row r="147" spans="1:7" ht="13.5" thickBot="1" x14ac:dyDescent="0.3">
      <c r="A147" s="388" t="s">
        <v>165</v>
      </c>
      <c r="B147" s="350"/>
      <c r="C147" s="300">
        <f>C123+C140+C146</f>
        <v>8657213.7799999993</v>
      </c>
      <c r="D147" s="300">
        <f>D123+D140+D146</f>
        <v>3932330.49</v>
      </c>
      <c r="E147" s="300">
        <f>E123+E140+E146</f>
        <v>6253674.5099999998</v>
      </c>
      <c r="F147" s="300">
        <f>F123+F140+F146</f>
        <v>10186005</v>
      </c>
      <c r="G147" s="300">
        <f>G123+G140+G146</f>
        <v>10629685</v>
      </c>
    </row>
    <row r="148" spans="1:7" x14ac:dyDescent="0.25">
      <c r="A148" s="325"/>
      <c r="B148" s="259"/>
      <c r="C148" s="259"/>
      <c r="D148" s="259"/>
      <c r="E148" s="122"/>
      <c r="F148" s="123"/>
      <c r="G148" s="259"/>
    </row>
    <row r="149" spans="1:7" ht="12.75" customHeight="1" x14ac:dyDescent="0.25">
      <c r="A149" s="301" t="s">
        <v>341</v>
      </c>
      <c r="B149" s="301" t="s">
        <v>167</v>
      </c>
      <c r="C149" s="301"/>
      <c r="D149" s="262"/>
      <c r="E149" s="661" t="s">
        <v>1</v>
      </c>
      <c r="F149" s="661"/>
      <c r="G149" s="259"/>
    </row>
    <row r="150" spans="1:7" x14ac:dyDescent="0.25">
      <c r="A150" s="262"/>
      <c r="B150" s="262"/>
      <c r="C150" s="262"/>
      <c r="D150" s="262"/>
      <c r="E150" s="262"/>
      <c r="F150" s="262"/>
      <c r="G150" s="262"/>
    </row>
    <row r="151" spans="1:7" x14ac:dyDescent="0.25">
      <c r="A151" s="262"/>
      <c r="B151" s="262"/>
      <c r="C151" s="262"/>
      <c r="D151" s="262"/>
      <c r="E151" s="262"/>
      <c r="F151" s="262"/>
      <c r="G151" s="262"/>
    </row>
    <row r="152" spans="1:7" x14ac:dyDescent="0.25">
      <c r="A152" s="262"/>
      <c r="B152" s="264"/>
      <c r="C152" s="264"/>
      <c r="D152" s="264"/>
      <c r="E152" s="264"/>
      <c r="F152" s="265"/>
      <c r="G152" s="259"/>
    </row>
    <row r="153" spans="1:7" x14ac:dyDescent="0.25">
      <c r="A153" s="347" t="s">
        <v>342</v>
      </c>
      <c r="B153" s="662" t="s">
        <v>169</v>
      </c>
      <c r="C153" s="662"/>
      <c r="D153" s="662"/>
      <c r="E153" s="264"/>
      <c r="F153" s="663" t="s">
        <v>168</v>
      </c>
      <c r="G153" s="663"/>
    </row>
    <row r="154" spans="1:7" x14ac:dyDescent="0.25">
      <c r="A154" s="302" t="s">
        <v>343</v>
      </c>
      <c r="B154" s="680" t="s">
        <v>171</v>
      </c>
      <c r="C154" s="680"/>
      <c r="D154" s="680"/>
      <c r="E154" s="262"/>
      <c r="F154" s="679" t="s">
        <v>170</v>
      </c>
      <c r="G154" s="679"/>
    </row>
    <row r="155" spans="1:7" x14ac:dyDescent="0.25">
      <c r="A155" s="302"/>
      <c r="B155" s="346"/>
      <c r="C155" s="346"/>
      <c r="D155" s="346"/>
      <c r="E155" s="497"/>
      <c r="F155" s="357"/>
      <c r="G155" s="357"/>
    </row>
    <row r="156" spans="1:7" x14ac:dyDescent="0.25">
      <c r="A156" s="302"/>
      <c r="B156" s="346"/>
      <c r="C156" s="346"/>
      <c r="D156" s="346"/>
      <c r="E156" s="497"/>
      <c r="F156" s="357"/>
      <c r="G156" s="357"/>
    </row>
    <row r="157" spans="1:7" ht="11.1" customHeight="1" x14ac:dyDescent="0.25">
      <c r="A157" s="302"/>
      <c r="B157" s="346"/>
      <c r="C157" s="346"/>
      <c r="D157" s="346"/>
      <c r="E157" s="497"/>
      <c r="F157" s="357"/>
      <c r="G157" s="357"/>
    </row>
    <row r="158" spans="1:7" ht="9.6" customHeight="1" x14ac:dyDescent="0.25">
      <c r="A158" s="302"/>
      <c r="B158" s="346"/>
      <c r="C158" s="346"/>
      <c r="D158" s="346"/>
      <c r="E158" s="497"/>
      <c r="F158" s="357"/>
      <c r="G158" s="357"/>
    </row>
    <row r="159" spans="1:7" x14ac:dyDescent="0.25">
      <c r="A159" s="302"/>
      <c r="B159" s="346"/>
      <c r="C159" s="346"/>
      <c r="D159" s="346"/>
      <c r="E159" s="497"/>
      <c r="F159" s="357"/>
      <c r="G159" s="357"/>
    </row>
    <row r="160" spans="1:7" x14ac:dyDescent="0.25">
      <c r="A160" s="302"/>
      <c r="B160" s="346"/>
      <c r="C160" s="346"/>
      <c r="D160" s="346"/>
      <c r="E160" s="497"/>
      <c r="F160" s="357"/>
      <c r="G160" s="357"/>
    </row>
    <row r="161" spans="1:7" x14ac:dyDescent="0.25">
      <c r="A161" s="302"/>
      <c r="B161" s="346"/>
      <c r="C161" s="346"/>
      <c r="D161" s="346"/>
      <c r="E161" s="497"/>
      <c r="F161" s="357"/>
      <c r="G161" s="357"/>
    </row>
    <row r="162" spans="1:7" x14ac:dyDescent="0.25">
      <c r="A162" s="261" t="s">
        <v>597</v>
      </c>
      <c r="B162" s="262"/>
      <c r="C162" s="262"/>
      <c r="D162" s="262"/>
      <c r="E162" s="262"/>
      <c r="F162" s="262"/>
      <c r="G162" s="262"/>
    </row>
    <row r="163" spans="1:7" x14ac:dyDescent="0.25">
      <c r="A163" s="261"/>
      <c r="B163" s="262"/>
      <c r="C163" s="262"/>
      <c r="D163" s="262"/>
      <c r="E163" s="262"/>
      <c r="F163" s="262"/>
      <c r="G163" s="262"/>
    </row>
    <row r="164" spans="1:7" s="124" customFormat="1" x14ac:dyDescent="0.25">
      <c r="A164" s="262"/>
      <c r="B164" s="262"/>
      <c r="C164" s="262"/>
      <c r="D164" s="262"/>
      <c r="E164" s="262"/>
      <c r="F164" s="262"/>
      <c r="G164" s="262"/>
    </row>
    <row r="165" spans="1:7" s="124" customFormat="1" ht="15" x14ac:dyDescent="0.25">
      <c r="A165" s="676" t="s">
        <v>8</v>
      </c>
      <c r="B165" s="676"/>
      <c r="C165" s="676"/>
      <c r="D165" s="676"/>
      <c r="E165" s="676"/>
      <c r="F165" s="676"/>
      <c r="G165" s="676"/>
    </row>
    <row r="166" spans="1:7" s="124" customFormat="1" ht="15" x14ac:dyDescent="0.25">
      <c r="A166" s="676" t="s">
        <v>9</v>
      </c>
      <c r="B166" s="676"/>
      <c r="C166" s="676"/>
      <c r="D166" s="676"/>
      <c r="E166" s="676"/>
      <c r="F166" s="676"/>
      <c r="G166" s="664"/>
    </row>
    <row r="167" spans="1:7" s="124" customFormat="1" ht="15" x14ac:dyDescent="0.25">
      <c r="A167" s="498"/>
      <c r="B167" s="498"/>
      <c r="C167" s="498"/>
      <c r="D167" s="498"/>
      <c r="E167" s="498"/>
      <c r="F167" s="498"/>
      <c r="G167" s="305"/>
    </row>
    <row r="168" spans="1:7" ht="15.75" x14ac:dyDescent="0.25">
      <c r="A168" s="688"/>
      <c r="B168" s="688"/>
      <c r="C168" s="688"/>
      <c r="D168" s="688"/>
      <c r="E168" s="688"/>
      <c r="F168" s="688"/>
      <c r="G168" s="689"/>
    </row>
    <row r="169" spans="1:7" ht="15" x14ac:dyDescent="0.25">
      <c r="A169" s="359" t="s">
        <v>344</v>
      </c>
      <c r="B169" s="359"/>
      <c r="C169" s="359"/>
      <c r="D169" s="359"/>
      <c r="E169" s="359"/>
      <c r="F169" s="262"/>
      <c r="G169" s="262"/>
    </row>
    <row r="170" spans="1:7" x14ac:dyDescent="0.25">
      <c r="A170" s="674" t="s">
        <v>13</v>
      </c>
      <c r="B170" s="226" t="s">
        <v>14</v>
      </c>
      <c r="C170" s="227" t="s">
        <v>15</v>
      </c>
      <c r="D170" s="671" t="s">
        <v>581</v>
      </c>
      <c r="E170" s="672"/>
      <c r="F170" s="673"/>
      <c r="G170" s="228" t="s">
        <v>16</v>
      </c>
    </row>
    <row r="171" spans="1:7" x14ac:dyDescent="0.25">
      <c r="A171" s="675"/>
      <c r="B171" s="229" t="s">
        <v>17</v>
      </c>
      <c r="C171" s="230">
        <v>2019</v>
      </c>
      <c r="D171" s="231" t="s">
        <v>18</v>
      </c>
      <c r="E171" s="231" t="s">
        <v>19</v>
      </c>
      <c r="F171" s="674" t="s">
        <v>20</v>
      </c>
      <c r="G171" s="232">
        <v>2021</v>
      </c>
    </row>
    <row r="172" spans="1:7" x14ac:dyDescent="0.25">
      <c r="A172" s="675"/>
      <c r="B172" s="233"/>
      <c r="C172" s="230" t="s">
        <v>21</v>
      </c>
      <c r="D172" s="229" t="s">
        <v>21</v>
      </c>
      <c r="E172" s="229" t="s">
        <v>22</v>
      </c>
      <c r="F172" s="675"/>
      <c r="G172" s="232" t="s">
        <v>23</v>
      </c>
    </row>
    <row r="173" spans="1:7" x14ac:dyDescent="0.25">
      <c r="A173" s="499" t="s">
        <v>24</v>
      </c>
      <c r="B173" s="236" t="s">
        <v>25</v>
      </c>
      <c r="C173" s="235" t="s">
        <v>26</v>
      </c>
      <c r="D173" s="236" t="s">
        <v>27</v>
      </c>
      <c r="E173" s="236" t="s">
        <v>28</v>
      </c>
      <c r="F173" s="236" t="s">
        <v>29</v>
      </c>
      <c r="G173" s="500" t="s">
        <v>30</v>
      </c>
    </row>
    <row r="174" spans="1:7" x14ac:dyDescent="0.25">
      <c r="A174" s="501" t="s">
        <v>31</v>
      </c>
      <c r="B174" s="482"/>
      <c r="C174" s="481"/>
      <c r="D174" s="480"/>
      <c r="E174" s="502"/>
      <c r="F174" s="482"/>
      <c r="G174" s="503"/>
    </row>
    <row r="175" spans="1:7" x14ac:dyDescent="0.25">
      <c r="A175" s="501" t="s">
        <v>32</v>
      </c>
      <c r="B175" s="504"/>
      <c r="C175" s="481"/>
      <c r="D175" s="505"/>
      <c r="E175" s="484"/>
      <c r="F175" s="482"/>
      <c r="G175" s="503"/>
    </row>
    <row r="176" spans="1:7" x14ac:dyDescent="0.25">
      <c r="A176" s="453" t="s">
        <v>173</v>
      </c>
      <c r="B176" s="286" t="s">
        <v>34</v>
      </c>
      <c r="C176" s="375">
        <v>628895.46</v>
      </c>
      <c r="D176" s="375">
        <v>417570</v>
      </c>
      <c r="E176" s="30">
        <f>F176-D176</f>
        <v>607230</v>
      </c>
      <c r="F176" s="74">
        <v>1024800</v>
      </c>
      <c r="G176" s="74">
        <v>1065000</v>
      </c>
    </row>
    <row r="177" spans="1:7" x14ac:dyDescent="0.25">
      <c r="A177" s="453" t="s">
        <v>35</v>
      </c>
      <c r="B177" s="286" t="s">
        <v>36</v>
      </c>
      <c r="C177" s="375">
        <v>48000</v>
      </c>
      <c r="D177" s="375">
        <v>36000</v>
      </c>
      <c r="E177" s="30">
        <f t="shared" ref="E177:E194" si="5">F177-D177</f>
        <v>60000</v>
      </c>
      <c r="F177" s="74">
        <v>96000</v>
      </c>
      <c r="G177" s="74">
        <v>96000</v>
      </c>
    </row>
    <row r="178" spans="1:7" x14ac:dyDescent="0.25">
      <c r="A178" s="453" t="s">
        <v>39</v>
      </c>
      <c r="B178" s="286" t="s">
        <v>40</v>
      </c>
      <c r="C178" s="375">
        <v>12000</v>
      </c>
      <c r="D178" s="375">
        <v>18000</v>
      </c>
      <c r="E178" s="30">
        <f t="shared" si="5"/>
        <v>6000</v>
      </c>
      <c r="F178" s="74">
        <v>24000</v>
      </c>
      <c r="G178" s="74">
        <v>24000</v>
      </c>
    </row>
    <row r="179" spans="1:7" x14ac:dyDescent="0.25">
      <c r="A179" s="453" t="s">
        <v>41</v>
      </c>
      <c r="B179" s="286" t="s">
        <v>42</v>
      </c>
      <c r="C179" s="375"/>
      <c r="D179" s="375"/>
      <c r="E179" s="30">
        <f t="shared" si="5"/>
        <v>0</v>
      </c>
      <c r="F179" s="74"/>
      <c r="G179" s="74"/>
    </row>
    <row r="180" spans="1:7" x14ac:dyDescent="0.25">
      <c r="A180" s="270" t="s">
        <v>334</v>
      </c>
      <c r="B180" s="286" t="s">
        <v>335</v>
      </c>
      <c r="C180" s="98">
        <v>0</v>
      </c>
      <c r="D180" s="375">
        <v>21000</v>
      </c>
      <c r="E180" s="30">
        <f t="shared" si="5"/>
        <v>22500</v>
      </c>
      <c r="F180" s="374">
        <v>43500</v>
      </c>
      <c r="G180" s="374"/>
    </row>
    <row r="181" spans="1:7" x14ac:dyDescent="0.25">
      <c r="A181" s="453" t="s">
        <v>222</v>
      </c>
      <c r="B181" s="286" t="s">
        <v>44</v>
      </c>
      <c r="C181" s="375">
        <v>54890</v>
      </c>
      <c r="D181" s="375">
        <v>0</v>
      </c>
      <c r="E181" s="30">
        <f t="shared" si="5"/>
        <v>85400</v>
      </c>
      <c r="F181" s="74">
        <v>85400</v>
      </c>
      <c r="G181" s="74">
        <v>89000</v>
      </c>
    </row>
    <row r="182" spans="1:7" x14ac:dyDescent="0.25">
      <c r="A182" s="453" t="s">
        <v>45</v>
      </c>
      <c r="B182" s="286" t="s">
        <v>46</v>
      </c>
      <c r="C182" s="375">
        <v>51655</v>
      </c>
      <c r="D182" s="375">
        <v>69595</v>
      </c>
      <c r="E182" s="30">
        <f t="shared" si="5"/>
        <v>15805</v>
      </c>
      <c r="F182" s="74">
        <v>85400</v>
      </c>
      <c r="G182" s="74">
        <v>89000</v>
      </c>
    </row>
    <row r="183" spans="1:7" x14ac:dyDescent="0.25">
      <c r="A183" s="453" t="s">
        <v>47</v>
      </c>
      <c r="B183" s="286" t="s">
        <v>48</v>
      </c>
      <c r="C183" s="375">
        <v>10000</v>
      </c>
      <c r="D183" s="375">
        <v>0</v>
      </c>
      <c r="E183" s="30">
        <f t="shared" si="5"/>
        <v>20000</v>
      </c>
      <c r="F183" s="74">
        <v>20000</v>
      </c>
      <c r="G183" s="74">
        <v>20000</v>
      </c>
    </row>
    <row r="184" spans="1:7" x14ac:dyDescent="0.25">
      <c r="A184" s="453" t="s">
        <v>49</v>
      </c>
      <c r="B184" s="286" t="s">
        <v>50</v>
      </c>
      <c r="C184" s="375">
        <v>75468.78</v>
      </c>
      <c r="D184" s="375">
        <v>50108.4</v>
      </c>
      <c r="E184" s="30">
        <f t="shared" si="5"/>
        <v>73791.600000000006</v>
      </c>
      <c r="F184" s="74">
        <v>123900</v>
      </c>
      <c r="G184" s="74">
        <v>128000</v>
      </c>
    </row>
    <row r="185" spans="1:7" x14ac:dyDescent="0.25">
      <c r="A185" s="453" t="s">
        <v>51</v>
      </c>
      <c r="B185" s="286" t="s">
        <v>52</v>
      </c>
      <c r="C185" s="375">
        <v>12577.91</v>
      </c>
      <c r="D185" s="375">
        <v>8351.4</v>
      </c>
      <c r="E185" s="30">
        <f t="shared" si="5"/>
        <v>12648.6</v>
      </c>
      <c r="F185" s="74">
        <v>21000</v>
      </c>
      <c r="G185" s="74">
        <v>24000</v>
      </c>
    </row>
    <row r="186" spans="1:7" x14ac:dyDescent="0.25">
      <c r="A186" s="453" t="s">
        <v>53</v>
      </c>
      <c r="B186" s="286" t="s">
        <v>54</v>
      </c>
      <c r="C186" s="375">
        <v>8633.3700000000008</v>
      </c>
      <c r="D186" s="375">
        <v>6263.62</v>
      </c>
      <c r="E186" s="30">
        <f t="shared" si="5"/>
        <v>16736.38</v>
      </c>
      <c r="F186" s="74">
        <v>23000</v>
      </c>
      <c r="G186" s="74">
        <v>19000</v>
      </c>
    </row>
    <row r="187" spans="1:7" x14ac:dyDescent="0.25">
      <c r="A187" s="453" t="s">
        <v>55</v>
      </c>
      <c r="B187" s="286"/>
      <c r="C187" s="375"/>
      <c r="D187" s="375"/>
      <c r="E187" s="30">
        <f t="shared" si="5"/>
        <v>0</v>
      </c>
      <c r="F187" s="74"/>
      <c r="G187" s="74"/>
    </row>
    <row r="188" spans="1:7" x14ac:dyDescent="0.25">
      <c r="A188" s="453" t="s">
        <v>345</v>
      </c>
      <c r="B188" s="286" t="s">
        <v>57</v>
      </c>
      <c r="C188" s="375">
        <v>2400</v>
      </c>
      <c r="D188" s="375">
        <v>1800</v>
      </c>
      <c r="E188" s="30">
        <f t="shared" si="5"/>
        <v>8610</v>
      </c>
      <c r="F188" s="74">
        <v>10410</v>
      </c>
      <c r="G188" s="74">
        <v>11000</v>
      </c>
    </row>
    <row r="189" spans="1:7" ht="11.25" customHeight="1" x14ac:dyDescent="0.25">
      <c r="A189" s="453" t="s">
        <v>58</v>
      </c>
      <c r="B189" s="286" t="s">
        <v>59</v>
      </c>
      <c r="C189" s="375">
        <v>38776.129999999997</v>
      </c>
      <c r="D189" s="375">
        <v>0</v>
      </c>
      <c r="E189" s="30">
        <f t="shared" si="5"/>
        <v>150000</v>
      </c>
      <c r="F189" s="74">
        <v>150000</v>
      </c>
      <c r="G189" s="74">
        <v>150000</v>
      </c>
    </row>
    <row r="190" spans="1:7" x14ac:dyDescent="0.25">
      <c r="A190" s="453" t="s">
        <v>60</v>
      </c>
      <c r="B190" s="286" t="s">
        <v>61</v>
      </c>
      <c r="C190" s="375">
        <v>10000</v>
      </c>
      <c r="D190" s="375">
        <v>0</v>
      </c>
      <c r="E190" s="30">
        <f t="shared" si="5"/>
        <v>20000</v>
      </c>
      <c r="F190" s="74">
        <v>20000</v>
      </c>
      <c r="G190" s="74">
        <v>20000</v>
      </c>
    </row>
    <row r="191" spans="1:7" x14ac:dyDescent="0.25">
      <c r="A191" s="506" t="s">
        <v>62</v>
      </c>
      <c r="B191" s="286" t="s">
        <v>63</v>
      </c>
      <c r="C191" s="375">
        <v>0</v>
      </c>
      <c r="D191" s="375">
        <v>0</v>
      </c>
      <c r="E191" s="30">
        <f t="shared" si="5"/>
        <v>0</v>
      </c>
      <c r="F191" s="74"/>
      <c r="G191" s="74"/>
    </row>
    <row r="192" spans="1:7" x14ac:dyDescent="0.25">
      <c r="A192" s="507" t="s">
        <v>180</v>
      </c>
      <c r="B192" s="286" t="s">
        <v>65</v>
      </c>
      <c r="C192" s="375">
        <v>0</v>
      </c>
      <c r="D192" s="375">
        <v>0</v>
      </c>
      <c r="E192" s="30">
        <f t="shared" si="5"/>
        <v>0</v>
      </c>
      <c r="F192" s="125"/>
      <c r="G192" s="125"/>
    </row>
    <row r="193" spans="1:7" x14ac:dyDescent="0.25">
      <c r="A193" s="506" t="s">
        <v>66</v>
      </c>
      <c r="B193" s="315" t="s">
        <v>67</v>
      </c>
      <c r="C193" s="56">
        <v>50000</v>
      </c>
      <c r="D193" s="56">
        <v>0</v>
      </c>
      <c r="E193" s="30">
        <f t="shared" si="5"/>
        <v>0</v>
      </c>
      <c r="F193" s="331"/>
      <c r="G193" s="331"/>
    </row>
    <row r="194" spans="1:7" ht="13.5" thickBot="1" x14ac:dyDescent="0.3">
      <c r="A194" s="378" t="s">
        <v>582</v>
      </c>
      <c r="B194" s="379" t="s">
        <v>583</v>
      </c>
      <c r="C194" s="80">
        <v>30000</v>
      </c>
      <c r="D194" s="80">
        <v>0</v>
      </c>
      <c r="E194" s="30">
        <f t="shared" si="5"/>
        <v>0</v>
      </c>
      <c r="F194" s="440"/>
      <c r="G194" s="441"/>
    </row>
    <row r="195" spans="1:7" ht="13.5" thickBot="1" x14ac:dyDescent="0.3">
      <c r="A195" s="508" t="s">
        <v>68</v>
      </c>
      <c r="B195" s="282"/>
      <c r="C195" s="344">
        <f>SUM(C176:C194)</f>
        <v>1033296.65</v>
      </c>
      <c r="D195" s="344">
        <f>SUM(D176:D194)</f>
        <v>628688.42000000004</v>
      </c>
      <c r="E195" s="344">
        <f>SUM(E176:E194)</f>
        <v>1098721.58</v>
      </c>
      <c r="F195" s="344">
        <f>SUM(F176:F194)</f>
        <v>1727410</v>
      </c>
      <c r="G195" s="344">
        <f>SUM(G176:G194)</f>
        <v>1735000</v>
      </c>
    </row>
    <row r="196" spans="1:7" x14ac:dyDescent="0.25">
      <c r="A196" s="501" t="s">
        <v>248</v>
      </c>
      <c r="B196" s="284"/>
      <c r="C196" s="509"/>
      <c r="D196" s="509"/>
      <c r="E196" s="40"/>
      <c r="F196" s="349"/>
      <c r="G196" s="510"/>
    </row>
    <row r="197" spans="1:7" x14ac:dyDescent="0.25">
      <c r="A197" s="245" t="s">
        <v>70</v>
      </c>
      <c r="B197" s="286" t="s">
        <v>71</v>
      </c>
      <c r="C197" s="375">
        <v>70998.5</v>
      </c>
      <c r="D197" s="375">
        <v>18540</v>
      </c>
      <c r="E197" s="30">
        <f>F197-D197</f>
        <v>101460</v>
      </c>
      <c r="F197" s="126">
        <v>120000</v>
      </c>
      <c r="G197" s="126">
        <v>100000</v>
      </c>
    </row>
    <row r="198" spans="1:7" x14ac:dyDescent="0.25">
      <c r="A198" s="245" t="s">
        <v>72</v>
      </c>
      <c r="B198" s="286" t="s">
        <v>73</v>
      </c>
      <c r="C198" s="375">
        <v>22500</v>
      </c>
      <c r="D198" s="375">
        <v>4200</v>
      </c>
      <c r="E198" s="30">
        <f t="shared" ref="E198:E211" si="6">F198-D198</f>
        <v>45800</v>
      </c>
      <c r="F198" s="126">
        <v>50000</v>
      </c>
      <c r="G198" s="126">
        <v>50000</v>
      </c>
    </row>
    <row r="199" spans="1:7" x14ac:dyDescent="0.25">
      <c r="A199" s="245" t="s">
        <v>584</v>
      </c>
      <c r="B199" s="286" t="s">
        <v>74</v>
      </c>
      <c r="C199" s="375">
        <v>39443.5</v>
      </c>
      <c r="D199" s="375">
        <v>13589.5</v>
      </c>
      <c r="E199" s="30">
        <f t="shared" si="6"/>
        <v>41410.5</v>
      </c>
      <c r="F199" s="126">
        <v>55000</v>
      </c>
      <c r="G199" s="126">
        <v>55000</v>
      </c>
    </row>
    <row r="200" spans="1:7" x14ac:dyDescent="0.25">
      <c r="A200" s="453" t="s">
        <v>79</v>
      </c>
      <c r="B200" s="286" t="s">
        <v>80</v>
      </c>
      <c r="C200" s="375">
        <v>37663.599999999999</v>
      </c>
      <c r="D200" s="375">
        <v>0</v>
      </c>
      <c r="E200" s="30">
        <f t="shared" si="6"/>
        <v>80000</v>
      </c>
      <c r="F200" s="126">
        <v>80000</v>
      </c>
      <c r="G200" s="126">
        <v>80000</v>
      </c>
    </row>
    <row r="201" spans="1:7" x14ac:dyDescent="0.25">
      <c r="A201" s="453" t="s">
        <v>81</v>
      </c>
      <c r="B201" s="286" t="s">
        <v>82</v>
      </c>
      <c r="C201" s="375">
        <v>6425</v>
      </c>
      <c r="D201" s="375">
        <v>0</v>
      </c>
      <c r="E201" s="30">
        <f t="shared" si="6"/>
        <v>20000</v>
      </c>
      <c r="F201" s="126">
        <v>20000</v>
      </c>
      <c r="G201" s="126">
        <v>50000</v>
      </c>
    </row>
    <row r="202" spans="1:7" x14ac:dyDescent="0.25">
      <c r="A202" s="453" t="s">
        <v>346</v>
      </c>
      <c r="B202" s="286" t="s">
        <v>89</v>
      </c>
      <c r="C202" s="375">
        <v>200</v>
      </c>
      <c r="D202" s="375">
        <v>0</v>
      </c>
      <c r="E202" s="30">
        <f t="shared" si="6"/>
        <v>4000</v>
      </c>
      <c r="F202" s="126">
        <v>4000</v>
      </c>
      <c r="G202" s="126">
        <v>12800</v>
      </c>
    </row>
    <row r="203" spans="1:7" x14ac:dyDescent="0.25">
      <c r="A203" s="453" t="s">
        <v>90</v>
      </c>
      <c r="B203" s="286" t="s">
        <v>91</v>
      </c>
      <c r="C203" s="375">
        <v>12002</v>
      </c>
      <c r="D203" s="375">
        <v>3007</v>
      </c>
      <c r="E203" s="30">
        <f t="shared" si="6"/>
        <v>14993</v>
      </c>
      <c r="F203" s="126">
        <v>18000</v>
      </c>
      <c r="G203" s="126">
        <v>36000</v>
      </c>
    </row>
    <row r="204" spans="1:7" x14ac:dyDescent="0.25">
      <c r="A204" s="453" t="s">
        <v>347</v>
      </c>
      <c r="B204" s="286" t="s">
        <v>110</v>
      </c>
      <c r="C204" s="375">
        <v>0</v>
      </c>
      <c r="D204" s="375">
        <v>0</v>
      </c>
      <c r="E204" s="30">
        <f t="shared" si="6"/>
        <v>10000</v>
      </c>
      <c r="F204" s="126">
        <v>10000</v>
      </c>
      <c r="G204" s="126">
        <v>10000</v>
      </c>
    </row>
    <row r="205" spans="1:7" x14ac:dyDescent="0.25">
      <c r="A205" s="453" t="s">
        <v>249</v>
      </c>
      <c r="B205" s="286" t="s">
        <v>207</v>
      </c>
      <c r="C205" s="375">
        <v>43210</v>
      </c>
      <c r="D205" s="375">
        <v>31400</v>
      </c>
      <c r="E205" s="30">
        <f t="shared" si="6"/>
        <v>48600</v>
      </c>
      <c r="F205" s="126">
        <v>80000</v>
      </c>
      <c r="G205" s="126">
        <v>85000</v>
      </c>
    </row>
    <row r="206" spans="1:7" ht="11.25" customHeight="1" x14ac:dyDescent="0.25">
      <c r="A206" s="453" t="s">
        <v>185</v>
      </c>
      <c r="B206" s="286"/>
      <c r="C206" s="375"/>
      <c r="D206" s="375"/>
      <c r="E206" s="30">
        <f t="shared" si="6"/>
        <v>0</v>
      </c>
      <c r="F206" s="126"/>
      <c r="G206" s="126"/>
    </row>
    <row r="207" spans="1:7" x14ac:dyDescent="0.25">
      <c r="A207" s="453" t="s">
        <v>228</v>
      </c>
      <c r="B207" s="286" t="s">
        <v>113</v>
      </c>
      <c r="C207" s="375">
        <v>0</v>
      </c>
      <c r="D207" s="375">
        <v>0</v>
      </c>
      <c r="E207" s="30">
        <f t="shared" si="6"/>
        <v>4000</v>
      </c>
      <c r="F207" s="126">
        <v>4000</v>
      </c>
      <c r="G207" s="126">
        <v>4000</v>
      </c>
    </row>
    <row r="208" spans="1:7" x14ac:dyDescent="0.25">
      <c r="A208" s="453" t="s">
        <v>118</v>
      </c>
      <c r="B208" s="286" t="s">
        <v>119</v>
      </c>
      <c r="C208" s="64">
        <v>11429</v>
      </c>
      <c r="D208" s="64">
        <v>0</v>
      </c>
      <c r="E208" s="30">
        <f t="shared" si="6"/>
        <v>30000</v>
      </c>
      <c r="F208" s="126">
        <v>30000</v>
      </c>
      <c r="G208" s="126">
        <v>30000</v>
      </c>
    </row>
    <row r="209" spans="1:7" x14ac:dyDescent="0.25">
      <c r="A209" s="453" t="s">
        <v>295</v>
      </c>
      <c r="B209" s="286"/>
      <c r="C209" s="375"/>
      <c r="D209" s="375"/>
      <c r="E209" s="30">
        <f t="shared" si="6"/>
        <v>0</v>
      </c>
      <c r="F209" s="127"/>
      <c r="G209" s="127"/>
    </row>
    <row r="210" spans="1:7" x14ac:dyDescent="0.25">
      <c r="A210" s="453" t="s">
        <v>296</v>
      </c>
      <c r="B210" s="286" t="s">
        <v>191</v>
      </c>
      <c r="C210" s="375">
        <v>0</v>
      </c>
      <c r="D210" s="375">
        <v>0</v>
      </c>
      <c r="E210" s="30">
        <f t="shared" si="6"/>
        <v>14000</v>
      </c>
      <c r="F210" s="127">
        <v>14000</v>
      </c>
      <c r="G210" s="127">
        <v>14000</v>
      </c>
    </row>
    <row r="211" spans="1:7" ht="13.5" thickBot="1" x14ac:dyDescent="0.3">
      <c r="A211" s="511" t="s">
        <v>192</v>
      </c>
      <c r="B211" s="315" t="s">
        <v>142</v>
      </c>
      <c r="C211" s="428">
        <v>19640</v>
      </c>
      <c r="D211" s="428">
        <v>6971</v>
      </c>
      <c r="E211" s="30">
        <f t="shared" si="6"/>
        <v>18029</v>
      </c>
      <c r="F211" s="126">
        <v>25000</v>
      </c>
      <c r="G211" s="126">
        <v>30000</v>
      </c>
    </row>
    <row r="212" spans="1:7" ht="13.5" thickBot="1" x14ac:dyDescent="0.3">
      <c r="A212" s="508" t="s">
        <v>143</v>
      </c>
      <c r="B212" s="512"/>
      <c r="C212" s="513">
        <f>SUM(C197:C211)</f>
        <v>263511.59999999998</v>
      </c>
      <c r="D212" s="513">
        <f>SUM(D197:D211)</f>
        <v>77707.5</v>
      </c>
      <c r="E212" s="513">
        <f>SUM(E197:E211)</f>
        <v>432292.5</v>
      </c>
      <c r="F212" s="513">
        <f>SUM(F197:F211)</f>
        <v>510000</v>
      </c>
      <c r="G212" s="514">
        <f>SUM(G197:G211)</f>
        <v>556800</v>
      </c>
    </row>
    <row r="213" spans="1:7" ht="11.25" customHeight="1" x14ac:dyDescent="0.25">
      <c r="A213" s="501" t="s">
        <v>340</v>
      </c>
      <c r="B213" s="515"/>
      <c r="C213" s="516"/>
      <c r="D213" s="516"/>
      <c r="E213" s="517"/>
      <c r="F213" s="128"/>
      <c r="G213" s="129"/>
    </row>
    <row r="214" spans="1:7" ht="11.25" customHeight="1" x14ac:dyDescent="0.25">
      <c r="A214" s="453" t="s">
        <v>210</v>
      </c>
      <c r="B214" s="286" t="s">
        <v>152</v>
      </c>
      <c r="C214" s="375">
        <v>0</v>
      </c>
      <c r="D214" s="375">
        <v>0</v>
      </c>
      <c r="E214" s="30">
        <f>F214-D214</f>
        <v>0</v>
      </c>
      <c r="F214" s="99">
        <v>0</v>
      </c>
      <c r="G214" s="126"/>
    </row>
    <row r="215" spans="1:7" x14ac:dyDescent="0.25">
      <c r="A215" s="453" t="s">
        <v>348</v>
      </c>
      <c r="B215" s="269"/>
      <c r="C215" s="518"/>
      <c r="D215" s="375"/>
      <c r="E215" s="30">
        <f>F215-D215</f>
        <v>0</v>
      </c>
      <c r="F215" s="99"/>
      <c r="G215" s="126"/>
    </row>
    <row r="216" spans="1:7" x14ac:dyDescent="0.25">
      <c r="A216" s="453" t="s">
        <v>349</v>
      </c>
      <c r="B216" s="286" t="s">
        <v>155</v>
      </c>
      <c r="C216" s="375">
        <v>48800</v>
      </c>
      <c r="D216" s="375"/>
      <c r="E216" s="30">
        <f>F216-D216</f>
        <v>0</v>
      </c>
      <c r="F216" s="126">
        <v>0</v>
      </c>
      <c r="G216" s="126">
        <v>45000</v>
      </c>
    </row>
    <row r="217" spans="1:7" ht="17.25" customHeight="1" x14ac:dyDescent="0.25">
      <c r="A217" s="453" t="s">
        <v>253</v>
      </c>
      <c r="B217" s="286" t="s">
        <v>159</v>
      </c>
      <c r="C217" s="375">
        <v>0</v>
      </c>
      <c r="D217" s="375"/>
      <c r="E217" s="30">
        <f>F217-D217</f>
        <v>0</v>
      </c>
      <c r="F217" s="99"/>
      <c r="G217" s="126"/>
    </row>
    <row r="218" spans="1:7" ht="13.5" thickBot="1" x14ac:dyDescent="0.3">
      <c r="A218" s="511" t="s">
        <v>160</v>
      </c>
      <c r="B218" s="291" t="s">
        <v>161</v>
      </c>
      <c r="C218" s="519">
        <v>0</v>
      </c>
      <c r="D218" s="519">
        <v>0</v>
      </c>
      <c r="E218" s="100">
        <f>F218-D218</f>
        <v>0</v>
      </c>
      <c r="F218" s="130"/>
      <c r="G218" s="131"/>
    </row>
    <row r="219" spans="1:7" ht="12.95" customHeight="1" thickBot="1" x14ac:dyDescent="0.3">
      <c r="A219" s="520" t="s">
        <v>267</v>
      </c>
      <c r="B219" s="282"/>
      <c r="C219" s="344">
        <f>SUM(C214:C218)</f>
        <v>48800</v>
      </c>
      <c r="D219" s="521">
        <f>SUM(D214:D218)</f>
        <v>0</v>
      </c>
      <c r="E219" s="344">
        <f>SUM(E214:E218)</f>
        <v>0</v>
      </c>
      <c r="F219" s="429">
        <f>SUM(F214:F218)</f>
        <v>0</v>
      </c>
      <c r="G219" s="429">
        <f>SUM(G214:G218)</f>
        <v>45000</v>
      </c>
    </row>
    <row r="220" spans="1:7" x14ac:dyDescent="0.25">
      <c r="A220" s="522" t="s">
        <v>165</v>
      </c>
      <c r="B220" s="523"/>
      <c r="C220" s="524">
        <f>C219+C195+C212</f>
        <v>1345608.25</v>
      </c>
      <c r="D220" s="524">
        <f>D219+D195+D212</f>
        <v>706395.92</v>
      </c>
      <c r="E220" s="524">
        <f>E219+E195+E212</f>
        <v>1531014.08</v>
      </c>
      <c r="F220" s="524">
        <f>F219+F195+F212</f>
        <v>2237410</v>
      </c>
      <c r="G220" s="524">
        <f>G219+G195+G212</f>
        <v>2336800</v>
      </c>
    </row>
    <row r="221" spans="1:7" x14ac:dyDescent="0.25">
      <c r="A221" s="325"/>
      <c r="B221" s="259"/>
      <c r="C221" s="259"/>
      <c r="D221" s="259"/>
      <c r="E221" s="122"/>
      <c r="F221" s="123"/>
      <c r="G221" s="259"/>
    </row>
    <row r="222" spans="1:7" x14ac:dyDescent="0.25">
      <c r="A222" s="301" t="s">
        <v>350</v>
      </c>
      <c r="B222" s="301" t="s">
        <v>167</v>
      </c>
      <c r="C222" s="301"/>
      <c r="D222" s="262"/>
      <c r="E222" s="661" t="s">
        <v>1</v>
      </c>
      <c r="F222" s="661"/>
      <c r="G222" s="259"/>
    </row>
    <row r="223" spans="1:7" x14ac:dyDescent="0.25">
      <c r="A223" s="262"/>
      <c r="B223" s="262"/>
      <c r="C223" s="262"/>
      <c r="D223" s="262"/>
      <c r="E223" s="262"/>
      <c r="F223" s="262"/>
      <c r="G223" s="262"/>
    </row>
    <row r="224" spans="1:7" x14ac:dyDescent="0.25">
      <c r="A224" s="347" t="s">
        <v>351</v>
      </c>
      <c r="B224" s="662" t="s">
        <v>169</v>
      </c>
      <c r="C224" s="662"/>
      <c r="D224" s="662"/>
      <c r="E224" s="264"/>
      <c r="F224" s="663" t="s">
        <v>168</v>
      </c>
      <c r="G224" s="663"/>
    </row>
    <row r="225" spans="1:7" x14ac:dyDescent="0.25">
      <c r="A225" s="302" t="s">
        <v>352</v>
      </c>
      <c r="B225" s="680" t="s">
        <v>171</v>
      </c>
      <c r="C225" s="680"/>
      <c r="D225" s="680"/>
      <c r="E225" s="262"/>
      <c r="F225" s="679" t="s">
        <v>170</v>
      </c>
      <c r="G225" s="679"/>
    </row>
    <row r="226" spans="1:7" x14ac:dyDescent="0.25">
      <c r="A226" s="302"/>
      <c r="B226" s="346"/>
      <c r="C226" s="346"/>
      <c r="D226" s="346"/>
      <c r="E226" s="497"/>
      <c r="F226" s="357"/>
      <c r="G226" s="357"/>
    </row>
    <row r="227" spans="1:7" x14ac:dyDescent="0.25">
      <c r="A227" s="302"/>
      <c r="B227" s="354"/>
      <c r="C227" s="354"/>
      <c r="D227" s="354"/>
      <c r="E227" s="363"/>
      <c r="F227" s="310"/>
      <c r="G227" s="363"/>
    </row>
    <row r="228" spans="1:7" x14ac:dyDescent="0.25">
      <c r="A228" s="262"/>
      <c r="B228" s="364"/>
      <c r="C228" s="364"/>
      <c r="D228" s="364"/>
      <c r="E228" s="364"/>
      <c r="F228" s="364"/>
      <c r="G228" s="364"/>
    </row>
    <row r="229" spans="1:7" x14ac:dyDescent="0.25">
      <c r="A229" s="262"/>
      <c r="B229" s="364"/>
      <c r="C229" s="364"/>
      <c r="D229" s="364"/>
      <c r="E229" s="364"/>
      <c r="F229" s="364"/>
      <c r="G229" s="364"/>
    </row>
    <row r="230" spans="1:7" x14ac:dyDescent="0.25">
      <c r="A230" s="262"/>
      <c r="B230" s="364"/>
      <c r="C230" s="364"/>
      <c r="D230" s="364"/>
      <c r="E230" s="364"/>
      <c r="F230" s="364"/>
      <c r="G230" s="364"/>
    </row>
    <row r="231" spans="1:7" x14ac:dyDescent="0.25">
      <c r="A231" s="262"/>
      <c r="B231" s="364"/>
      <c r="C231" s="364"/>
      <c r="D231" s="364"/>
      <c r="E231" s="364"/>
      <c r="F231" s="364"/>
      <c r="G231" s="364"/>
    </row>
    <row r="232" spans="1:7" x14ac:dyDescent="0.25">
      <c r="A232" s="262"/>
      <c r="B232" s="364"/>
      <c r="C232" s="364"/>
      <c r="D232" s="364"/>
      <c r="E232" s="364"/>
      <c r="F232" s="364"/>
      <c r="G232" s="364"/>
    </row>
    <row r="233" spans="1:7" x14ac:dyDescent="0.25">
      <c r="A233" s="262"/>
      <c r="B233" s="364"/>
      <c r="C233" s="364"/>
      <c r="D233" s="364"/>
      <c r="E233" s="364"/>
      <c r="F233" s="364"/>
      <c r="G233" s="364"/>
    </row>
    <row r="234" spans="1:7" x14ac:dyDescent="0.25">
      <c r="A234" s="262"/>
      <c r="B234" s="364"/>
      <c r="C234" s="364"/>
      <c r="D234" s="364"/>
      <c r="E234" s="364"/>
      <c r="F234" s="364"/>
      <c r="G234" s="364"/>
    </row>
    <row r="235" spans="1:7" x14ac:dyDescent="0.25">
      <c r="A235" s="262"/>
      <c r="B235" s="364"/>
      <c r="C235" s="364"/>
      <c r="D235" s="364"/>
      <c r="E235" s="364"/>
      <c r="F235" s="364"/>
      <c r="G235" s="364"/>
    </row>
    <row r="236" spans="1:7" x14ac:dyDescent="0.25">
      <c r="A236" s="262"/>
      <c r="B236" s="364"/>
      <c r="C236" s="364"/>
      <c r="D236" s="364"/>
      <c r="E236" s="364"/>
      <c r="F236" s="364"/>
      <c r="G236" s="364"/>
    </row>
    <row r="237" spans="1:7" x14ac:dyDescent="0.25">
      <c r="A237" s="262"/>
      <c r="B237" s="364"/>
      <c r="C237" s="364"/>
      <c r="D237" s="364"/>
      <c r="E237" s="364"/>
      <c r="F237" s="364"/>
      <c r="G237" s="364"/>
    </row>
    <row r="238" spans="1:7" x14ac:dyDescent="0.25">
      <c r="A238" s="262"/>
      <c r="B238" s="364"/>
      <c r="C238" s="364"/>
      <c r="D238" s="364"/>
      <c r="E238" s="364"/>
      <c r="F238" s="364"/>
      <c r="G238" s="364"/>
    </row>
    <row r="239" spans="1:7" x14ac:dyDescent="0.25">
      <c r="A239" s="262"/>
      <c r="B239" s="364"/>
      <c r="C239" s="364"/>
      <c r="D239" s="364"/>
      <c r="E239" s="364"/>
      <c r="F239" s="364"/>
      <c r="G239" s="364"/>
    </row>
    <row r="240" spans="1:7" x14ac:dyDescent="0.25">
      <c r="A240" s="262"/>
      <c r="B240" s="364"/>
      <c r="C240" s="364"/>
      <c r="D240" s="364"/>
      <c r="E240" s="364"/>
      <c r="F240" s="364"/>
      <c r="G240" s="364"/>
    </row>
    <row r="241" spans="1:7" x14ac:dyDescent="0.25">
      <c r="A241" s="262"/>
      <c r="B241" s="364"/>
      <c r="C241" s="364"/>
      <c r="D241" s="364"/>
      <c r="E241" s="364"/>
      <c r="F241" s="364"/>
      <c r="G241" s="364"/>
    </row>
    <row r="242" spans="1:7" x14ac:dyDescent="0.25">
      <c r="A242" s="262"/>
      <c r="B242" s="364"/>
      <c r="C242" s="364"/>
      <c r="D242" s="364"/>
      <c r="E242" s="364"/>
      <c r="F242" s="364"/>
      <c r="G242" s="364"/>
    </row>
    <row r="243" spans="1:7" x14ac:dyDescent="0.25">
      <c r="A243" s="262"/>
      <c r="B243" s="364"/>
      <c r="C243" s="364"/>
      <c r="D243" s="364"/>
      <c r="E243" s="364"/>
      <c r="F243" s="364"/>
      <c r="G243" s="364"/>
    </row>
    <row r="244" spans="1:7" x14ac:dyDescent="0.25">
      <c r="A244" s="262"/>
      <c r="B244" s="364"/>
      <c r="C244" s="364"/>
      <c r="D244" s="364"/>
      <c r="E244" s="364"/>
      <c r="F244" s="364"/>
      <c r="G244" s="364"/>
    </row>
    <row r="245" spans="1:7" x14ac:dyDescent="0.25">
      <c r="A245" s="262"/>
      <c r="B245" s="364"/>
      <c r="C245" s="364"/>
      <c r="D245" s="364"/>
      <c r="E245" s="364"/>
      <c r="F245" s="364"/>
      <c r="G245" s="364"/>
    </row>
    <row r="246" spans="1:7" x14ac:dyDescent="0.25">
      <c r="A246" s="262"/>
      <c r="B246" s="364"/>
      <c r="C246" s="364"/>
      <c r="D246" s="364"/>
      <c r="E246" s="364"/>
      <c r="F246" s="364"/>
      <c r="G246" s="364"/>
    </row>
  </sheetData>
  <mergeCells count="35">
    <mergeCell ref="E222:F222"/>
    <mergeCell ref="B224:D224"/>
    <mergeCell ref="F224:G224"/>
    <mergeCell ref="B225:D225"/>
    <mergeCell ref="F225:G225"/>
    <mergeCell ref="F154:G154"/>
    <mergeCell ref="A165:G165"/>
    <mergeCell ref="A166:G166"/>
    <mergeCell ref="A168:G168"/>
    <mergeCell ref="A170:A172"/>
    <mergeCell ref="D170:F170"/>
    <mergeCell ref="F171:F172"/>
    <mergeCell ref="A4:G4"/>
    <mergeCell ref="A5:G5"/>
    <mergeCell ref="A6:G6"/>
    <mergeCell ref="A7:B7"/>
    <mergeCell ref="A8:A10"/>
    <mergeCell ref="D8:F8"/>
    <mergeCell ref="F9:F10"/>
    <mergeCell ref="E149:F149"/>
    <mergeCell ref="B153:D153"/>
    <mergeCell ref="F153:G153"/>
    <mergeCell ref="B154:D154"/>
    <mergeCell ref="E71:F71"/>
    <mergeCell ref="B74:D74"/>
    <mergeCell ref="F74:G74"/>
    <mergeCell ref="A89:G89"/>
    <mergeCell ref="A90:G90"/>
    <mergeCell ref="B75:D75"/>
    <mergeCell ref="F75:G75"/>
    <mergeCell ref="A91:G91"/>
    <mergeCell ref="A92:E92"/>
    <mergeCell ref="A93:A95"/>
    <mergeCell ref="D93:F93"/>
    <mergeCell ref="F94:F95"/>
  </mergeCells>
  <pageMargins left="0.47244094488188981" right="0.11811023622047245" top="0.35433070866141736" bottom="0.11811023622047245" header="0" footer="0"/>
  <pageSetup paperSize="5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E36" sqref="E36"/>
    </sheetView>
  </sheetViews>
  <sheetFormatPr defaultRowHeight="12.75" x14ac:dyDescent="0.2"/>
  <cols>
    <col min="1" max="1" width="4.5703125" style="133" customWidth="1"/>
    <col min="2" max="2" width="6.140625" style="133" customWidth="1"/>
    <col min="3" max="3" width="15.28515625" style="133" customWidth="1"/>
    <col min="4" max="4" width="11.140625" style="133" customWidth="1"/>
    <col min="5" max="5" width="11.42578125" style="133" customWidth="1"/>
    <col min="6" max="6" width="11.85546875" style="133" customWidth="1"/>
    <col min="7" max="7" width="11.5703125" style="133" customWidth="1"/>
    <col min="8" max="8" width="10.5703125" style="133" customWidth="1"/>
    <col min="9" max="256" width="9.140625" style="133"/>
    <col min="257" max="257" width="4.5703125" style="133" customWidth="1"/>
    <col min="258" max="258" width="6.140625" style="133" customWidth="1"/>
    <col min="259" max="259" width="15.28515625" style="133" customWidth="1"/>
    <col min="260" max="260" width="11.140625" style="133" customWidth="1"/>
    <col min="261" max="261" width="11.42578125" style="133" customWidth="1"/>
    <col min="262" max="262" width="11.85546875" style="133" customWidth="1"/>
    <col min="263" max="263" width="11.5703125" style="133" customWidth="1"/>
    <col min="264" max="264" width="10.5703125" style="133" customWidth="1"/>
    <col min="265" max="512" width="9.140625" style="133"/>
    <col min="513" max="513" width="4.5703125" style="133" customWidth="1"/>
    <col min="514" max="514" width="6.140625" style="133" customWidth="1"/>
    <col min="515" max="515" width="15.28515625" style="133" customWidth="1"/>
    <col min="516" max="516" width="11.140625" style="133" customWidth="1"/>
    <col min="517" max="517" width="11.42578125" style="133" customWidth="1"/>
    <col min="518" max="518" width="11.85546875" style="133" customWidth="1"/>
    <col min="519" max="519" width="11.5703125" style="133" customWidth="1"/>
    <col min="520" max="520" width="10.5703125" style="133" customWidth="1"/>
    <col min="521" max="768" width="9.140625" style="133"/>
    <col min="769" max="769" width="4.5703125" style="133" customWidth="1"/>
    <col min="770" max="770" width="6.140625" style="133" customWidth="1"/>
    <col min="771" max="771" width="15.28515625" style="133" customWidth="1"/>
    <col min="772" max="772" width="11.140625" style="133" customWidth="1"/>
    <col min="773" max="773" width="11.42578125" style="133" customWidth="1"/>
    <col min="774" max="774" width="11.85546875" style="133" customWidth="1"/>
    <col min="775" max="775" width="11.5703125" style="133" customWidth="1"/>
    <col min="776" max="776" width="10.5703125" style="133" customWidth="1"/>
    <col min="777" max="1024" width="9.140625" style="133"/>
    <col min="1025" max="1025" width="4.5703125" style="133" customWidth="1"/>
    <col min="1026" max="1026" width="6.140625" style="133" customWidth="1"/>
    <col min="1027" max="1027" width="15.28515625" style="133" customWidth="1"/>
    <col min="1028" max="1028" width="11.140625" style="133" customWidth="1"/>
    <col min="1029" max="1029" width="11.42578125" style="133" customWidth="1"/>
    <col min="1030" max="1030" width="11.85546875" style="133" customWidth="1"/>
    <col min="1031" max="1031" width="11.5703125" style="133" customWidth="1"/>
    <col min="1032" max="1032" width="10.5703125" style="133" customWidth="1"/>
    <col min="1033" max="1280" width="9.140625" style="133"/>
    <col min="1281" max="1281" width="4.5703125" style="133" customWidth="1"/>
    <col min="1282" max="1282" width="6.140625" style="133" customWidth="1"/>
    <col min="1283" max="1283" width="15.28515625" style="133" customWidth="1"/>
    <col min="1284" max="1284" width="11.140625" style="133" customWidth="1"/>
    <col min="1285" max="1285" width="11.42578125" style="133" customWidth="1"/>
    <col min="1286" max="1286" width="11.85546875" style="133" customWidth="1"/>
    <col min="1287" max="1287" width="11.5703125" style="133" customWidth="1"/>
    <col min="1288" max="1288" width="10.5703125" style="133" customWidth="1"/>
    <col min="1289" max="1536" width="9.140625" style="133"/>
    <col min="1537" max="1537" width="4.5703125" style="133" customWidth="1"/>
    <col min="1538" max="1538" width="6.140625" style="133" customWidth="1"/>
    <col min="1539" max="1539" width="15.28515625" style="133" customWidth="1"/>
    <col min="1540" max="1540" width="11.140625" style="133" customWidth="1"/>
    <col min="1541" max="1541" width="11.42578125" style="133" customWidth="1"/>
    <col min="1542" max="1542" width="11.85546875" style="133" customWidth="1"/>
    <col min="1543" max="1543" width="11.5703125" style="133" customWidth="1"/>
    <col min="1544" max="1544" width="10.5703125" style="133" customWidth="1"/>
    <col min="1545" max="1792" width="9.140625" style="133"/>
    <col min="1793" max="1793" width="4.5703125" style="133" customWidth="1"/>
    <col min="1794" max="1794" width="6.140625" style="133" customWidth="1"/>
    <col min="1795" max="1795" width="15.28515625" style="133" customWidth="1"/>
    <col min="1796" max="1796" width="11.140625" style="133" customWidth="1"/>
    <col min="1797" max="1797" width="11.42578125" style="133" customWidth="1"/>
    <col min="1798" max="1798" width="11.85546875" style="133" customWidth="1"/>
    <col min="1799" max="1799" width="11.5703125" style="133" customWidth="1"/>
    <col min="1800" max="1800" width="10.5703125" style="133" customWidth="1"/>
    <col min="1801" max="2048" width="9.140625" style="133"/>
    <col min="2049" max="2049" width="4.5703125" style="133" customWidth="1"/>
    <col min="2050" max="2050" width="6.140625" style="133" customWidth="1"/>
    <col min="2051" max="2051" width="15.28515625" style="133" customWidth="1"/>
    <col min="2052" max="2052" width="11.140625" style="133" customWidth="1"/>
    <col min="2053" max="2053" width="11.42578125" style="133" customWidth="1"/>
    <col min="2054" max="2054" width="11.85546875" style="133" customWidth="1"/>
    <col min="2055" max="2055" width="11.5703125" style="133" customWidth="1"/>
    <col min="2056" max="2056" width="10.5703125" style="133" customWidth="1"/>
    <col min="2057" max="2304" width="9.140625" style="133"/>
    <col min="2305" max="2305" width="4.5703125" style="133" customWidth="1"/>
    <col min="2306" max="2306" width="6.140625" style="133" customWidth="1"/>
    <col min="2307" max="2307" width="15.28515625" style="133" customWidth="1"/>
    <col min="2308" max="2308" width="11.140625" style="133" customWidth="1"/>
    <col min="2309" max="2309" width="11.42578125" style="133" customWidth="1"/>
    <col min="2310" max="2310" width="11.85546875" style="133" customWidth="1"/>
    <col min="2311" max="2311" width="11.5703125" style="133" customWidth="1"/>
    <col min="2312" max="2312" width="10.5703125" style="133" customWidth="1"/>
    <col min="2313" max="2560" width="9.140625" style="133"/>
    <col min="2561" max="2561" width="4.5703125" style="133" customWidth="1"/>
    <col min="2562" max="2562" width="6.140625" style="133" customWidth="1"/>
    <col min="2563" max="2563" width="15.28515625" style="133" customWidth="1"/>
    <col min="2564" max="2564" width="11.140625" style="133" customWidth="1"/>
    <col min="2565" max="2565" width="11.42578125" style="133" customWidth="1"/>
    <col min="2566" max="2566" width="11.85546875" style="133" customWidth="1"/>
    <col min="2567" max="2567" width="11.5703125" style="133" customWidth="1"/>
    <col min="2568" max="2568" width="10.5703125" style="133" customWidth="1"/>
    <col min="2569" max="2816" width="9.140625" style="133"/>
    <col min="2817" max="2817" width="4.5703125" style="133" customWidth="1"/>
    <col min="2818" max="2818" width="6.140625" style="133" customWidth="1"/>
    <col min="2819" max="2819" width="15.28515625" style="133" customWidth="1"/>
    <col min="2820" max="2820" width="11.140625" style="133" customWidth="1"/>
    <col min="2821" max="2821" width="11.42578125" style="133" customWidth="1"/>
    <col min="2822" max="2822" width="11.85546875" style="133" customWidth="1"/>
    <col min="2823" max="2823" width="11.5703125" style="133" customWidth="1"/>
    <col min="2824" max="2824" width="10.5703125" style="133" customWidth="1"/>
    <col min="2825" max="3072" width="9.140625" style="133"/>
    <col min="3073" max="3073" width="4.5703125" style="133" customWidth="1"/>
    <col min="3074" max="3074" width="6.140625" style="133" customWidth="1"/>
    <col min="3075" max="3075" width="15.28515625" style="133" customWidth="1"/>
    <col min="3076" max="3076" width="11.140625" style="133" customWidth="1"/>
    <col min="3077" max="3077" width="11.42578125" style="133" customWidth="1"/>
    <col min="3078" max="3078" width="11.85546875" style="133" customWidth="1"/>
    <col min="3079" max="3079" width="11.5703125" style="133" customWidth="1"/>
    <col min="3080" max="3080" width="10.5703125" style="133" customWidth="1"/>
    <col min="3081" max="3328" width="9.140625" style="133"/>
    <col min="3329" max="3329" width="4.5703125" style="133" customWidth="1"/>
    <col min="3330" max="3330" width="6.140625" style="133" customWidth="1"/>
    <col min="3331" max="3331" width="15.28515625" style="133" customWidth="1"/>
    <col min="3332" max="3332" width="11.140625" style="133" customWidth="1"/>
    <col min="3333" max="3333" width="11.42578125" style="133" customWidth="1"/>
    <col min="3334" max="3334" width="11.85546875" style="133" customWidth="1"/>
    <col min="3335" max="3335" width="11.5703125" style="133" customWidth="1"/>
    <col min="3336" max="3336" width="10.5703125" style="133" customWidth="1"/>
    <col min="3337" max="3584" width="9.140625" style="133"/>
    <col min="3585" max="3585" width="4.5703125" style="133" customWidth="1"/>
    <col min="3586" max="3586" width="6.140625" style="133" customWidth="1"/>
    <col min="3587" max="3587" width="15.28515625" style="133" customWidth="1"/>
    <col min="3588" max="3588" width="11.140625" style="133" customWidth="1"/>
    <col min="3589" max="3589" width="11.42578125" style="133" customWidth="1"/>
    <col min="3590" max="3590" width="11.85546875" style="133" customWidth="1"/>
    <col min="3591" max="3591" width="11.5703125" style="133" customWidth="1"/>
    <col min="3592" max="3592" width="10.5703125" style="133" customWidth="1"/>
    <col min="3593" max="3840" width="9.140625" style="133"/>
    <col min="3841" max="3841" width="4.5703125" style="133" customWidth="1"/>
    <col min="3842" max="3842" width="6.140625" style="133" customWidth="1"/>
    <col min="3843" max="3843" width="15.28515625" style="133" customWidth="1"/>
    <col min="3844" max="3844" width="11.140625" style="133" customWidth="1"/>
    <col min="3845" max="3845" width="11.42578125" style="133" customWidth="1"/>
    <col min="3846" max="3846" width="11.85546875" style="133" customWidth="1"/>
    <col min="3847" max="3847" width="11.5703125" style="133" customWidth="1"/>
    <col min="3848" max="3848" width="10.5703125" style="133" customWidth="1"/>
    <col min="3849" max="4096" width="9.140625" style="133"/>
    <col min="4097" max="4097" width="4.5703125" style="133" customWidth="1"/>
    <col min="4098" max="4098" width="6.140625" style="133" customWidth="1"/>
    <col min="4099" max="4099" width="15.28515625" style="133" customWidth="1"/>
    <col min="4100" max="4100" width="11.140625" style="133" customWidth="1"/>
    <col min="4101" max="4101" width="11.42578125" style="133" customWidth="1"/>
    <col min="4102" max="4102" width="11.85546875" style="133" customWidth="1"/>
    <col min="4103" max="4103" width="11.5703125" style="133" customWidth="1"/>
    <col min="4104" max="4104" width="10.5703125" style="133" customWidth="1"/>
    <col min="4105" max="4352" width="9.140625" style="133"/>
    <col min="4353" max="4353" width="4.5703125" style="133" customWidth="1"/>
    <col min="4354" max="4354" width="6.140625" style="133" customWidth="1"/>
    <col min="4355" max="4355" width="15.28515625" style="133" customWidth="1"/>
    <col min="4356" max="4356" width="11.140625" style="133" customWidth="1"/>
    <col min="4357" max="4357" width="11.42578125" style="133" customWidth="1"/>
    <col min="4358" max="4358" width="11.85546875" style="133" customWidth="1"/>
    <col min="4359" max="4359" width="11.5703125" style="133" customWidth="1"/>
    <col min="4360" max="4360" width="10.5703125" style="133" customWidth="1"/>
    <col min="4361" max="4608" width="9.140625" style="133"/>
    <col min="4609" max="4609" width="4.5703125" style="133" customWidth="1"/>
    <col min="4610" max="4610" width="6.140625" style="133" customWidth="1"/>
    <col min="4611" max="4611" width="15.28515625" style="133" customWidth="1"/>
    <col min="4612" max="4612" width="11.140625" style="133" customWidth="1"/>
    <col min="4613" max="4613" width="11.42578125" style="133" customWidth="1"/>
    <col min="4614" max="4614" width="11.85546875" style="133" customWidth="1"/>
    <col min="4615" max="4615" width="11.5703125" style="133" customWidth="1"/>
    <col min="4616" max="4616" width="10.5703125" style="133" customWidth="1"/>
    <col min="4617" max="4864" width="9.140625" style="133"/>
    <col min="4865" max="4865" width="4.5703125" style="133" customWidth="1"/>
    <col min="4866" max="4866" width="6.140625" style="133" customWidth="1"/>
    <col min="4867" max="4867" width="15.28515625" style="133" customWidth="1"/>
    <col min="4868" max="4868" width="11.140625" style="133" customWidth="1"/>
    <col min="4869" max="4869" width="11.42578125" style="133" customWidth="1"/>
    <col min="4870" max="4870" width="11.85546875" style="133" customWidth="1"/>
    <col min="4871" max="4871" width="11.5703125" style="133" customWidth="1"/>
    <col min="4872" max="4872" width="10.5703125" style="133" customWidth="1"/>
    <col min="4873" max="5120" width="9.140625" style="133"/>
    <col min="5121" max="5121" width="4.5703125" style="133" customWidth="1"/>
    <col min="5122" max="5122" width="6.140625" style="133" customWidth="1"/>
    <col min="5123" max="5123" width="15.28515625" style="133" customWidth="1"/>
    <col min="5124" max="5124" width="11.140625" style="133" customWidth="1"/>
    <col min="5125" max="5125" width="11.42578125" style="133" customWidth="1"/>
    <col min="5126" max="5126" width="11.85546875" style="133" customWidth="1"/>
    <col min="5127" max="5127" width="11.5703125" style="133" customWidth="1"/>
    <col min="5128" max="5128" width="10.5703125" style="133" customWidth="1"/>
    <col min="5129" max="5376" width="9.140625" style="133"/>
    <col min="5377" max="5377" width="4.5703125" style="133" customWidth="1"/>
    <col min="5378" max="5378" width="6.140625" style="133" customWidth="1"/>
    <col min="5379" max="5379" width="15.28515625" style="133" customWidth="1"/>
    <col min="5380" max="5380" width="11.140625" style="133" customWidth="1"/>
    <col min="5381" max="5381" width="11.42578125" style="133" customWidth="1"/>
    <col min="5382" max="5382" width="11.85546875" style="133" customWidth="1"/>
    <col min="5383" max="5383" width="11.5703125" style="133" customWidth="1"/>
    <col min="5384" max="5384" width="10.5703125" style="133" customWidth="1"/>
    <col min="5385" max="5632" width="9.140625" style="133"/>
    <col min="5633" max="5633" width="4.5703125" style="133" customWidth="1"/>
    <col min="5634" max="5634" width="6.140625" style="133" customWidth="1"/>
    <col min="5635" max="5635" width="15.28515625" style="133" customWidth="1"/>
    <col min="5636" max="5636" width="11.140625" style="133" customWidth="1"/>
    <col min="5637" max="5637" width="11.42578125" style="133" customWidth="1"/>
    <col min="5638" max="5638" width="11.85546875" style="133" customWidth="1"/>
    <col min="5639" max="5639" width="11.5703125" style="133" customWidth="1"/>
    <col min="5640" max="5640" width="10.5703125" style="133" customWidth="1"/>
    <col min="5641" max="5888" width="9.140625" style="133"/>
    <col min="5889" max="5889" width="4.5703125" style="133" customWidth="1"/>
    <col min="5890" max="5890" width="6.140625" style="133" customWidth="1"/>
    <col min="5891" max="5891" width="15.28515625" style="133" customWidth="1"/>
    <col min="5892" max="5892" width="11.140625" style="133" customWidth="1"/>
    <col min="5893" max="5893" width="11.42578125" style="133" customWidth="1"/>
    <col min="5894" max="5894" width="11.85546875" style="133" customWidth="1"/>
    <col min="5895" max="5895" width="11.5703125" style="133" customWidth="1"/>
    <col min="5896" max="5896" width="10.5703125" style="133" customWidth="1"/>
    <col min="5897" max="6144" width="9.140625" style="133"/>
    <col min="6145" max="6145" width="4.5703125" style="133" customWidth="1"/>
    <col min="6146" max="6146" width="6.140625" style="133" customWidth="1"/>
    <col min="6147" max="6147" width="15.28515625" style="133" customWidth="1"/>
    <col min="6148" max="6148" width="11.140625" style="133" customWidth="1"/>
    <col min="6149" max="6149" width="11.42578125" style="133" customWidth="1"/>
    <col min="6150" max="6150" width="11.85546875" style="133" customWidth="1"/>
    <col min="6151" max="6151" width="11.5703125" style="133" customWidth="1"/>
    <col min="6152" max="6152" width="10.5703125" style="133" customWidth="1"/>
    <col min="6153" max="6400" width="9.140625" style="133"/>
    <col min="6401" max="6401" width="4.5703125" style="133" customWidth="1"/>
    <col min="6402" max="6402" width="6.140625" style="133" customWidth="1"/>
    <col min="6403" max="6403" width="15.28515625" style="133" customWidth="1"/>
    <col min="6404" max="6404" width="11.140625" style="133" customWidth="1"/>
    <col min="6405" max="6405" width="11.42578125" style="133" customWidth="1"/>
    <col min="6406" max="6406" width="11.85546875" style="133" customWidth="1"/>
    <col min="6407" max="6407" width="11.5703125" style="133" customWidth="1"/>
    <col min="6408" max="6408" width="10.5703125" style="133" customWidth="1"/>
    <col min="6409" max="6656" width="9.140625" style="133"/>
    <col min="6657" max="6657" width="4.5703125" style="133" customWidth="1"/>
    <col min="6658" max="6658" width="6.140625" style="133" customWidth="1"/>
    <col min="6659" max="6659" width="15.28515625" style="133" customWidth="1"/>
    <col min="6660" max="6660" width="11.140625" style="133" customWidth="1"/>
    <col min="6661" max="6661" width="11.42578125" style="133" customWidth="1"/>
    <col min="6662" max="6662" width="11.85546875" style="133" customWidth="1"/>
    <col min="6663" max="6663" width="11.5703125" style="133" customWidth="1"/>
    <col min="6664" max="6664" width="10.5703125" style="133" customWidth="1"/>
    <col min="6665" max="6912" width="9.140625" style="133"/>
    <col min="6913" max="6913" width="4.5703125" style="133" customWidth="1"/>
    <col min="6914" max="6914" width="6.140625" style="133" customWidth="1"/>
    <col min="6915" max="6915" width="15.28515625" style="133" customWidth="1"/>
    <col min="6916" max="6916" width="11.140625" style="133" customWidth="1"/>
    <col min="6917" max="6917" width="11.42578125" style="133" customWidth="1"/>
    <col min="6918" max="6918" width="11.85546875" style="133" customWidth="1"/>
    <col min="6919" max="6919" width="11.5703125" style="133" customWidth="1"/>
    <col min="6920" max="6920" width="10.5703125" style="133" customWidth="1"/>
    <col min="6921" max="7168" width="9.140625" style="133"/>
    <col min="7169" max="7169" width="4.5703125" style="133" customWidth="1"/>
    <col min="7170" max="7170" width="6.140625" style="133" customWidth="1"/>
    <col min="7171" max="7171" width="15.28515625" style="133" customWidth="1"/>
    <col min="7172" max="7172" width="11.140625" style="133" customWidth="1"/>
    <col min="7173" max="7173" width="11.42578125" style="133" customWidth="1"/>
    <col min="7174" max="7174" width="11.85546875" style="133" customWidth="1"/>
    <col min="7175" max="7175" width="11.5703125" style="133" customWidth="1"/>
    <col min="7176" max="7176" width="10.5703125" style="133" customWidth="1"/>
    <col min="7177" max="7424" width="9.140625" style="133"/>
    <col min="7425" max="7425" width="4.5703125" style="133" customWidth="1"/>
    <col min="7426" max="7426" width="6.140625" style="133" customWidth="1"/>
    <col min="7427" max="7427" width="15.28515625" style="133" customWidth="1"/>
    <col min="7428" max="7428" width="11.140625" style="133" customWidth="1"/>
    <col min="7429" max="7429" width="11.42578125" style="133" customWidth="1"/>
    <col min="7430" max="7430" width="11.85546875" style="133" customWidth="1"/>
    <col min="7431" max="7431" width="11.5703125" style="133" customWidth="1"/>
    <col min="7432" max="7432" width="10.5703125" style="133" customWidth="1"/>
    <col min="7433" max="7680" width="9.140625" style="133"/>
    <col min="7681" max="7681" width="4.5703125" style="133" customWidth="1"/>
    <col min="7682" max="7682" width="6.140625" style="133" customWidth="1"/>
    <col min="7683" max="7683" width="15.28515625" style="133" customWidth="1"/>
    <col min="7684" max="7684" width="11.140625" style="133" customWidth="1"/>
    <col min="7685" max="7685" width="11.42578125" style="133" customWidth="1"/>
    <col min="7686" max="7686" width="11.85546875" style="133" customWidth="1"/>
    <col min="7687" max="7687" width="11.5703125" style="133" customWidth="1"/>
    <col min="7688" max="7688" width="10.5703125" style="133" customWidth="1"/>
    <col min="7689" max="7936" width="9.140625" style="133"/>
    <col min="7937" max="7937" width="4.5703125" style="133" customWidth="1"/>
    <col min="7938" max="7938" width="6.140625" style="133" customWidth="1"/>
    <col min="7939" max="7939" width="15.28515625" style="133" customWidth="1"/>
    <col min="7940" max="7940" width="11.140625" style="133" customWidth="1"/>
    <col min="7941" max="7941" width="11.42578125" style="133" customWidth="1"/>
    <col min="7942" max="7942" width="11.85546875" style="133" customWidth="1"/>
    <col min="7943" max="7943" width="11.5703125" style="133" customWidth="1"/>
    <col min="7944" max="7944" width="10.5703125" style="133" customWidth="1"/>
    <col min="7945" max="8192" width="9.140625" style="133"/>
    <col min="8193" max="8193" width="4.5703125" style="133" customWidth="1"/>
    <col min="8194" max="8194" width="6.140625" style="133" customWidth="1"/>
    <col min="8195" max="8195" width="15.28515625" style="133" customWidth="1"/>
    <col min="8196" max="8196" width="11.140625" style="133" customWidth="1"/>
    <col min="8197" max="8197" width="11.42578125" style="133" customWidth="1"/>
    <col min="8198" max="8198" width="11.85546875" style="133" customWidth="1"/>
    <col min="8199" max="8199" width="11.5703125" style="133" customWidth="1"/>
    <col min="8200" max="8200" width="10.5703125" style="133" customWidth="1"/>
    <col min="8201" max="8448" width="9.140625" style="133"/>
    <col min="8449" max="8449" width="4.5703125" style="133" customWidth="1"/>
    <col min="8450" max="8450" width="6.140625" style="133" customWidth="1"/>
    <col min="8451" max="8451" width="15.28515625" style="133" customWidth="1"/>
    <col min="8452" max="8452" width="11.140625" style="133" customWidth="1"/>
    <col min="8453" max="8453" width="11.42578125" style="133" customWidth="1"/>
    <col min="8454" max="8454" width="11.85546875" style="133" customWidth="1"/>
    <col min="8455" max="8455" width="11.5703125" style="133" customWidth="1"/>
    <col min="8456" max="8456" width="10.5703125" style="133" customWidth="1"/>
    <col min="8457" max="8704" width="9.140625" style="133"/>
    <col min="8705" max="8705" width="4.5703125" style="133" customWidth="1"/>
    <col min="8706" max="8706" width="6.140625" style="133" customWidth="1"/>
    <col min="8707" max="8707" width="15.28515625" style="133" customWidth="1"/>
    <col min="8708" max="8708" width="11.140625" style="133" customWidth="1"/>
    <col min="8709" max="8709" width="11.42578125" style="133" customWidth="1"/>
    <col min="8710" max="8710" width="11.85546875" style="133" customWidth="1"/>
    <col min="8711" max="8711" width="11.5703125" style="133" customWidth="1"/>
    <col min="8712" max="8712" width="10.5703125" style="133" customWidth="1"/>
    <col min="8713" max="8960" width="9.140625" style="133"/>
    <col min="8961" max="8961" width="4.5703125" style="133" customWidth="1"/>
    <col min="8962" max="8962" width="6.140625" style="133" customWidth="1"/>
    <col min="8963" max="8963" width="15.28515625" style="133" customWidth="1"/>
    <col min="8964" max="8964" width="11.140625" style="133" customWidth="1"/>
    <col min="8965" max="8965" width="11.42578125" style="133" customWidth="1"/>
    <col min="8966" max="8966" width="11.85546875" style="133" customWidth="1"/>
    <col min="8967" max="8967" width="11.5703125" style="133" customWidth="1"/>
    <col min="8968" max="8968" width="10.5703125" style="133" customWidth="1"/>
    <col min="8969" max="9216" width="9.140625" style="133"/>
    <col min="9217" max="9217" width="4.5703125" style="133" customWidth="1"/>
    <col min="9218" max="9218" width="6.140625" style="133" customWidth="1"/>
    <col min="9219" max="9219" width="15.28515625" style="133" customWidth="1"/>
    <col min="9220" max="9220" width="11.140625" style="133" customWidth="1"/>
    <col min="9221" max="9221" width="11.42578125" style="133" customWidth="1"/>
    <col min="9222" max="9222" width="11.85546875" style="133" customWidth="1"/>
    <col min="9223" max="9223" width="11.5703125" style="133" customWidth="1"/>
    <col min="9224" max="9224" width="10.5703125" style="133" customWidth="1"/>
    <col min="9225" max="9472" width="9.140625" style="133"/>
    <col min="9473" max="9473" width="4.5703125" style="133" customWidth="1"/>
    <col min="9474" max="9474" width="6.140625" style="133" customWidth="1"/>
    <col min="9475" max="9475" width="15.28515625" style="133" customWidth="1"/>
    <col min="9476" max="9476" width="11.140625" style="133" customWidth="1"/>
    <col min="9477" max="9477" width="11.42578125" style="133" customWidth="1"/>
    <col min="9478" max="9478" width="11.85546875" style="133" customWidth="1"/>
    <col min="9479" max="9479" width="11.5703125" style="133" customWidth="1"/>
    <col min="9480" max="9480" width="10.5703125" style="133" customWidth="1"/>
    <col min="9481" max="9728" width="9.140625" style="133"/>
    <col min="9729" max="9729" width="4.5703125" style="133" customWidth="1"/>
    <col min="9730" max="9730" width="6.140625" style="133" customWidth="1"/>
    <col min="9731" max="9731" width="15.28515625" style="133" customWidth="1"/>
    <col min="9732" max="9732" width="11.140625" style="133" customWidth="1"/>
    <col min="9733" max="9733" width="11.42578125" style="133" customWidth="1"/>
    <col min="9734" max="9734" width="11.85546875" style="133" customWidth="1"/>
    <col min="9735" max="9735" width="11.5703125" style="133" customWidth="1"/>
    <col min="9736" max="9736" width="10.5703125" style="133" customWidth="1"/>
    <col min="9737" max="9984" width="9.140625" style="133"/>
    <col min="9985" max="9985" width="4.5703125" style="133" customWidth="1"/>
    <col min="9986" max="9986" width="6.140625" style="133" customWidth="1"/>
    <col min="9987" max="9987" width="15.28515625" style="133" customWidth="1"/>
    <col min="9988" max="9988" width="11.140625" style="133" customWidth="1"/>
    <col min="9989" max="9989" width="11.42578125" style="133" customWidth="1"/>
    <col min="9990" max="9990" width="11.85546875" style="133" customWidth="1"/>
    <col min="9991" max="9991" width="11.5703125" style="133" customWidth="1"/>
    <col min="9992" max="9992" width="10.5703125" style="133" customWidth="1"/>
    <col min="9993" max="10240" width="9.140625" style="133"/>
    <col min="10241" max="10241" width="4.5703125" style="133" customWidth="1"/>
    <col min="10242" max="10242" width="6.140625" style="133" customWidth="1"/>
    <col min="10243" max="10243" width="15.28515625" style="133" customWidth="1"/>
    <col min="10244" max="10244" width="11.140625" style="133" customWidth="1"/>
    <col min="10245" max="10245" width="11.42578125" style="133" customWidth="1"/>
    <col min="10246" max="10246" width="11.85546875" style="133" customWidth="1"/>
    <col min="10247" max="10247" width="11.5703125" style="133" customWidth="1"/>
    <col min="10248" max="10248" width="10.5703125" style="133" customWidth="1"/>
    <col min="10249" max="10496" width="9.140625" style="133"/>
    <col min="10497" max="10497" width="4.5703125" style="133" customWidth="1"/>
    <col min="10498" max="10498" width="6.140625" style="133" customWidth="1"/>
    <col min="10499" max="10499" width="15.28515625" style="133" customWidth="1"/>
    <col min="10500" max="10500" width="11.140625" style="133" customWidth="1"/>
    <col min="10501" max="10501" width="11.42578125" style="133" customWidth="1"/>
    <col min="10502" max="10502" width="11.85546875" style="133" customWidth="1"/>
    <col min="10503" max="10503" width="11.5703125" style="133" customWidth="1"/>
    <col min="10504" max="10504" width="10.5703125" style="133" customWidth="1"/>
    <col min="10505" max="10752" width="9.140625" style="133"/>
    <col min="10753" max="10753" width="4.5703125" style="133" customWidth="1"/>
    <col min="10754" max="10754" width="6.140625" style="133" customWidth="1"/>
    <col min="10755" max="10755" width="15.28515625" style="133" customWidth="1"/>
    <col min="10756" max="10756" width="11.140625" style="133" customWidth="1"/>
    <col min="10757" max="10757" width="11.42578125" style="133" customWidth="1"/>
    <col min="10758" max="10758" width="11.85546875" style="133" customWidth="1"/>
    <col min="10759" max="10759" width="11.5703125" style="133" customWidth="1"/>
    <col min="10760" max="10760" width="10.5703125" style="133" customWidth="1"/>
    <col min="10761" max="11008" width="9.140625" style="133"/>
    <col min="11009" max="11009" width="4.5703125" style="133" customWidth="1"/>
    <col min="11010" max="11010" width="6.140625" style="133" customWidth="1"/>
    <col min="11011" max="11011" width="15.28515625" style="133" customWidth="1"/>
    <col min="11012" max="11012" width="11.140625" style="133" customWidth="1"/>
    <col min="11013" max="11013" width="11.42578125" style="133" customWidth="1"/>
    <col min="11014" max="11014" width="11.85546875" style="133" customWidth="1"/>
    <col min="11015" max="11015" width="11.5703125" style="133" customWidth="1"/>
    <col min="11016" max="11016" width="10.5703125" style="133" customWidth="1"/>
    <col min="11017" max="11264" width="9.140625" style="133"/>
    <col min="11265" max="11265" width="4.5703125" style="133" customWidth="1"/>
    <col min="11266" max="11266" width="6.140625" style="133" customWidth="1"/>
    <col min="11267" max="11267" width="15.28515625" style="133" customWidth="1"/>
    <col min="11268" max="11268" width="11.140625" style="133" customWidth="1"/>
    <col min="11269" max="11269" width="11.42578125" style="133" customWidth="1"/>
    <col min="11270" max="11270" width="11.85546875" style="133" customWidth="1"/>
    <col min="11271" max="11271" width="11.5703125" style="133" customWidth="1"/>
    <col min="11272" max="11272" width="10.5703125" style="133" customWidth="1"/>
    <col min="11273" max="11520" width="9.140625" style="133"/>
    <col min="11521" max="11521" width="4.5703125" style="133" customWidth="1"/>
    <col min="11522" max="11522" width="6.140625" style="133" customWidth="1"/>
    <col min="11523" max="11523" width="15.28515625" style="133" customWidth="1"/>
    <col min="11524" max="11524" width="11.140625" style="133" customWidth="1"/>
    <col min="11525" max="11525" width="11.42578125" style="133" customWidth="1"/>
    <col min="11526" max="11526" width="11.85546875" style="133" customWidth="1"/>
    <col min="11527" max="11527" width="11.5703125" style="133" customWidth="1"/>
    <col min="11528" max="11528" width="10.5703125" style="133" customWidth="1"/>
    <col min="11529" max="11776" width="9.140625" style="133"/>
    <col min="11777" max="11777" width="4.5703125" style="133" customWidth="1"/>
    <col min="11778" max="11778" width="6.140625" style="133" customWidth="1"/>
    <col min="11779" max="11779" width="15.28515625" style="133" customWidth="1"/>
    <col min="11780" max="11780" width="11.140625" style="133" customWidth="1"/>
    <col min="11781" max="11781" width="11.42578125" style="133" customWidth="1"/>
    <col min="11782" max="11782" width="11.85546875" style="133" customWidth="1"/>
    <col min="11783" max="11783" width="11.5703125" style="133" customWidth="1"/>
    <col min="11784" max="11784" width="10.5703125" style="133" customWidth="1"/>
    <col min="11785" max="12032" width="9.140625" style="133"/>
    <col min="12033" max="12033" width="4.5703125" style="133" customWidth="1"/>
    <col min="12034" max="12034" width="6.140625" style="133" customWidth="1"/>
    <col min="12035" max="12035" width="15.28515625" style="133" customWidth="1"/>
    <col min="12036" max="12036" width="11.140625" style="133" customWidth="1"/>
    <col min="12037" max="12037" width="11.42578125" style="133" customWidth="1"/>
    <col min="12038" max="12038" width="11.85546875" style="133" customWidth="1"/>
    <col min="12039" max="12039" width="11.5703125" style="133" customWidth="1"/>
    <col min="12040" max="12040" width="10.5703125" style="133" customWidth="1"/>
    <col min="12041" max="12288" width="9.140625" style="133"/>
    <col min="12289" max="12289" width="4.5703125" style="133" customWidth="1"/>
    <col min="12290" max="12290" width="6.140625" style="133" customWidth="1"/>
    <col min="12291" max="12291" width="15.28515625" style="133" customWidth="1"/>
    <col min="12292" max="12292" width="11.140625" style="133" customWidth="1"/>
    <col min="12293" max="12293" width="11.42578125" style="133" customWidth="1"/>
    <col min="12294" max="12294" width="11.85546875" style="133" customWidth="1"/>
    <col min="12295" max="12295" width="11.5703125" style="133" customWidth="1"/>
    <col min="12296" max="12296" width="10.5703125" style="133" customWidth="1"/>
    <col min="12297" max="12544" width="9.140625" style="133"/>
    <col min="12545" max="12545" width="4.5703125" style="133" customWidth="1"/>
    <col min="12546" max="12546" width="6.140625" style="133" customWidth="1"/>
    <col min="12547" max="12547" width="15.28515625" style="133" customWidth="1"/>
    <col min="12548" max="12548" width="11.140625" style="133" customWidth="1"/>
    <col min="12549" max="12549" width="11.42578125" style="133" customWidth="1"/>
    <col min="12550" max="12550" width="11.85546875" style="133" customWidth="1"/>
    <col min="12551" max="12551" width="11.5703125" style="133" customWidth="1"/>
    <col min="12552" max="12552" width="10.5703125" style="133" customWidth="1"/>
    <col min="12553" max="12800" width="9.140625" style="133"/>
    <col min="12801" max="12801" width="4.5703125" style="133" customWidth="1"/>
    <col min="12802" max="12802" width="6.140625" style="133" customWidth="1"/>
    <col min="12803" max="12803" width="15.28515625" style="133" customWidth="1"/>
    <col min="12804" max="12804" width="11.140625" style="133" customWidth="1"/>
    <col min="12805" max="12805" width="11.42578125" style="133" customWidth="1"/>
    <col min="12806" max="12806" width="11.85546875" style="133" customWidth="1"/>
    <col min="12807" max="12807" width="11.5703125" style="133" customWidth="1"/>
    <col min="12808" max="12808" width="10.5703125" style="133" customWidth="1"/>
    <col min="12809" max="13056" width="9.140625" style="133"/>
    <col min="13057" max="13057" width="4.5703125" style="133" customWidth="1"/>
    <col min="13058" max="13058" width="6.140625" style="133" customWidth="1"/>
    <col min="13059" max="13059" width="15.28515625" style="133" customWidth="1"/>
    <col min="13060" max="13060" width="11.140625" style="133" customWidth="1"/>
    <col min="13061" max="13061" width="11.42578125" style="133" customWidth="1"/>
    <col min="13062" max="13062" width="11.85546875" style="133" customWidth="1"/>
    <col min="13063" max="13063" width="11.5703125" style="133" customWidth="1"/>
    <col min="13064" max="13064" width="10.5703125" style="133" customWidth="1"/>
    <col min="13065" max="13312" width="9.140625" style="133"/>
    <col min="13313" max="13313" width="4.5703125" style="133" customWidth="1"/>
    <col min="13314" max="13314" width="6.140625" style="133" customWidth="1"/>
    <col min="13315" max="13315" width="15.28515625" style="133" customWidth="1"/>
    <col min="13316" max="13316" width="11.140625" style="133" customWidth="1"/>
    <col min="13317" max="13317" width="11.42578125" style="133" customWidth="1"/>
    <col min="13318" max="13318" width="11.85546875" style="133" customWidth="1"/>
    <col min="13319" max="13319" width="11.5703125" style="133" customWidth="1"/>
    <col min="13320" max="13320" width="10.5703125" style="133" customWidth="1"/>
    <col min="13321" max="13568" width="9.140625" style="133"/>
    <col min="13569" max="13569" width="4.5703125" style="133" customWidth="1"/>
    <col min="13570" max="13570" width="6.140625" style="133" customWidth="1"/>
    <col min="13571" max="13571" width="15.28515625" style="133" customWidth="1"/>
    <col min="13572" max="13572" width="11.140625" style="133" customWidth="1"/>
    <col min="13573" max="13573" width="11.42578125" style="133" customWidth="1"/>
    <col min="13574" max="13574" width="11.85546875" style="133" customWidth="1"/>
    <col min="13575" max="13575" width="11.5703125" style="133" customWidth="1"/>
    <col min="13576" max="13576" width="10.5703125" style="133" customWidth="1"/>
    <col min="13577" max="13824" width="9.140625" style="133"/>
    <col min="13825" max="13825" width="4.5703125" style="133" customWidth="1"/>
    <col min="13826" max="13826" width="6.140625" style="133" customWidth="1"/>
    <col min="13827" max="13827" width="15.28515625" style="133" customWidth="1"/>
    <col min="13828" max="13828" width="11.140625" style="133" customWidth="1"/>
    <col min="13829" max="13829" width="11.42578125" style="133" customWidth="1"/>
    <col min="13830" max="13830" width="11.85546875" style="133" customWidth="1"/>
    <col min="13831" max="13831" width="11.5703125" style="133" customWidth="1"/>
    <col min="13832" max="13832" width="10.5703125" style="133" customWidth="1"/>
    <col min="13833" max="14080" width="9.140625" style="133"/>
    <col min="14081" max="14081" width="4.5703125" style="133" customWidth="1"/>
    <col min="14082" max="14082" width="6.140625" style="133" customWidth="1"/>
    <col min="14083" max="14083" width="15.28515625" style="133" customWidth="1"/>
    <col min="14084" max="14084" width="11.140625" style="133" customWidth="1"/>
    <col min="14085" max="14085" width="11.42578125" style="133" customWidth="1"/>
    <col min="14086" max="14086" width="11.85546875" style="133" customWidth="1"/>
    <col min="14087" max="14087" width="11.5703125" style="133" customWidth="1"/>
    <col min="14088" max="14088" width="10.5703125" style="133" customWidth="1"/>
    <col min="14089" max="14336" width="9.140625" style="133"/>
    <col min="14337" max="14337" width="4.5703125" style="133" customWidth="1"/>
    <col min="14338" max="14338" width="6.140625" style="133" customWidth="1"/>
    <col min="14339" max="14339" width="15.28515625" style="133" customWidth="1"/>
    <col min="14340" max="14340" width="11.140625" style="133" customWidth="1"/>
    <col min="14341" max="14341" width="11.42578125" style="133" customWidth="1"/>
    <col min="14342" max="14342" width="11.85546875" style="133" customWidth="1"/>
    <col min="14343" max="14343" width="11.5703125" style="133" customWidth="1"/>
    <col min="14344" max="14344" width="10.5703125" style="133" customWidth="1"/>
    <col min="14345" max="14592" width="9.140625" style="133"/>
    <col min="14593" max="14593" width="4.5703125" style="133" customWidth="1"/>
    <col min="14594" max="14594" width="6.140625" style="133" customWidth="1"/>
    <col min="14595" max="14595" width="15.28515625" style="133" customWidth="1"/>
    <col min="14596" max="14596" width="11.140625" style="133" customWidth="1"/>
    <col min="14597" max="14597" width="11.42578125" style="133" customWidth="1"/>
    <col min="14598" max="14598" width="11.85546875" style="133" customWidth="1"/>
    <col min="14599" max="14599" width="11.5703125" style="133" customWidth="1"/>
    <col min="14600" max="14600" width="10.5703125" style="133" customWidth="1"/>
    <col min="14601" max="14848" width="9.140625" style="133"/>
    <col min="14849" max="14849" width="4.5703125" style="133" customWidth="1"/>
    <col min="14850" max="14850" width="6.140625" style="133" customWidth="1"/>
    <col min="14851" max="14851" width="15.28515625" style="133" customWidth="1"/>
    <col min="14852" max="14852" width="11.140625" style="133" customWidth="1"/>
    <col min="14853" max="14853" width="11.42578125" style="133" customWidth="1"/>
    <col min="14854" max="14854" width="11.85546875" style="133" customWidth="1"/>
    <col min="14855" max="14855" width="11.5703125" style="133" customWidth="1"/>
    <col min="14856" max="14856" width="10.5703125" style="133" customWidth="1"/>
    <col min="14857" max="15104" width="9.140625" style="133"/>
    <col min="15105" max="15105" width="4.5703125" style="133" customWidth="1"/>
    <col min="15106" max="15106" width="6.140625" style="133" customWidth="1"/>
    <col min="15107" max="15107" width="15.28515625" style="133" customWidth="1"/>
    <col min="15108" max="15108" width="11.140625" style="133" customWidth="1"/>
    <col min="15109" max="15109" width="11.42578125" style="133" customWidth="1"/>
    <col min="15110" max="15110" width="11.85546875" style="133" customWidth="1"/>
    <col min="15111" max="15111" width="11.5703125" style="133" customWidth="1"/>
    <col min="15112" max="15112" width="10.5703125" style="133" customWidth="1"/>
    <col min="15113" max="15360" width="9.140625" style="133"/>
    <col min="15361" max="15361" width="4.5703125" style="133" customWidth="1"/>
    <col min="15362" max="15362" width="6.140625" style="133" customWidth="1"/>
    <col min="15363" max="15363" width="15.28515625" style="133" customWidth="1"/>
    <col min="15364" max="15364" width="11.140625" style="133" customWidth="1"/>
    <col min="15365" max="15365" width="11.42578125" style="133" customWidth="1"/>
    <col min="15366" max="15366" width="11.85546875" style="133" customWidth="1"/>
    <col min="15367" max="15367" width="11.5703125" style="133" customWidth="1"/>
    <col min="15368" max="15368" width="10.5703125" style="133" customWidth="1"/>
    <col min="15369" max="15616" width="9.140625" style="133"/>
    <col min="15617" max="15617" width="4.5703125" style="133" customWidth="1"/>
    <col min="15618" max="15618" width="6.140625" style="133" customWidth="1"/>
    <col min="15619" max="15619" width="15.28515625" style="133" customWidth="1"/>
    <col min="15620" max="15620" width="11.140625" style="133" customWidth="1"/>
    <col min="15621" max="15621" width="11.42578125" style="133" customWidth="1"/>
    <col min="15622" max="15622" width="11.85546875" style="133" customWidth="1"/>
    <col min="15623" max="15623" width="11.5703125" style="133" customWidth="1"/>
    <col min="15624" max="15624" width="10.5703125" style="133" customWidth="1"/>
    <col min="15625" max="15872" width="9.140625" style="133"/>
    <col min="15873" max="15873" width="4.5703125" style="133" customWidth="1"/>
    <col min="15874" max="15874" width="6.140625" style="133" customWidth="1"/>
    <col min="15875" max="15875" width="15.28515625" style="133" customWidth="1"/>
    <col min="15876" max="15876" width="11.140625" style="133" customWidth="1"/>
    <col min="15877" max="15877" width="11.42578125" style="133" customWidth="1"/>
    <col min="15878" max="15878" width="11.85546875" style="133" customWidth="1"/>
    <col min="15879" max="15879" width="11.5703125" style="133" customWidth="1"/>
    <col min="15880" max="15880" width="10.5703125" style="133" customWidth="1"/>
    <col min="15881" max="16128" width="9.140625" style="133"/>
    <col min="16129" max="16129" width="4.5703125" style="133" customWidth="1"/>
    <col min="16130" max="16130" width="6.140625" style="133" customWidth="1"/>
    <col min="16131" max="16131" width="15.28515625" style="133" customWidth="1"/>
    <col min="16132" max="16132" width="11.140625" style="133" customWidth="1"/>
    <col min="16133" max="16133" width="11.42578125" style="133" customWidth="1"/>
    <col min="16134" max="16134" width="11.85546875" style="133" customWidth="1"/>
    <col min="16135" max="16135" width="11.5703125" style="133" customWidth="1"/>
    <col min="16136" max="16136" width="10.5703125" style="133" customWidth="1"/>
    <col min="16137" max="16384" width="9.140625" style="133"/>
  </cols>
  <sheetData>
    <row r="1" spans="1:8" ht="14.25" x14ac:dyDescent="0.2">
      <c r="A1" s="1" t="s">
        <v>7</v>
      </c>
      <c r="B1" s="132"/>
      <c r="D1" s="132"/>
      <c r="E1" s="132"/>
      <c r="F1" s="132"/>
      <c r="G1" s="132"/>
      <c r="H1" s="132"/>
    </row>
    <row r="2" spans="1:8" ht="14.25" x14ac:dyDescent="0.2">
      <c r="A2" s="2" t="s">
        <v>0</v>
      </c>
      <c r="B2" s="132"/>
      <c r="D2" s="132"/>
      <c r="E2" s="132"/>
      <c r="F2" s="132"/>
      <c r="G2" s="132"/>
      <c r="H2" s="132"/>
    </row>
    <row r="3" spans="1:8" ht="14.25" x14ac:dyDescent="0.2">
      <c r="A3" s="134"/>
      <c r="B3" s="132"/>
      <c r="D3" s="132"/>
      <c r="E3" s="132"/>
      <c r="F3" s="132"/>
      <c r="G3" s="132"/>
      <c r="H3" s="132"/>
    </row>
    <row r="4" spans="1:8" ht="14.25" x14ac:dyDescent="0.2">
      <c r="A4" s="132"/>
      <c r="B4" s="132"/>
      <c r="C4" s="132"/>
      <c r="D4" s="132"/>
      <c r="E4" s="132"/>
      <c r="F4" s="132"/>
      <c r="G4" s="132"/>
      <c r="H4" s="132"/>
    </row>
    <row r="5" spans="1:8" ht="14.1" customHeight="1" x14ac:dyDescent="0.2">
      <c r="A5" s="132"/>
      <c r="B5" s="701" t="s">
        <v>353</v>
      </c>
      <c r="C5" s="701"/>
      <c r="D5" s="701"/>
      <c r="E5" s="701"/>
      <c r="F5" s="701"/>
      <c r="G5" s="701"/>
      <c r="H5" s="701"/>
    </row>
    <row r="6" spans="1:8" ht="14.25" x14ac:dyDescent="0.2">
      <c r="A6" s="132"/>
      <c r="B6" s="702" t="s">
        <v>354</v>
      </c>
      <c r="C6" s="702"/>
      <c r="D6" s="702"/>
      <c r="E6" s="702"/>
      <c r="F6" s="702"/>
      <c r="G6" s="702"/>
      <c r="H6" s="702"/>
    </row>
    <row r="7" spans="1:8" ht="14.25" x14ac:dyDescent="0.2">
      <c r="A7" s="132"/>
      <c r="B7" s="135"/>
      <c r="C7" s="135"/>
      <c r="D7" s="135"/>
      <c r="E7" s="135"/>
      <c r="F7" s="135"/>
      <c r="G7" s="135"/>
      <c r="H7" s="135"/>
    </row>
    <row r="8" spans="1:8" ht="14.25" x14ac:dyDescent="0.2">
      <c r="A8" s="132"/>
      <c r="B8" s="136"/>
      <c r="C8" s="136"/>
      <c r="D8" s="136"/>
      <c r="E8" s="136"/>
      <c r="F8" s="136"/>
      <c r="G8" s="136"/>
      <c r="H8" s="136"/>
    </row>
    <row r="9" spans="1:8" ht="57.95" customHeight="1" x14ac:dyDescent="0.2">
      <c r="A9" s="132"/>
      <c r="B9" s="136"/>
      <c r="C9" s="136"/>
      <c r="D9" s="136"/>
      <c r="E9" s="136"/>
      <c r="F9" s="136"/>
      <c r="G9" s="136"/>
      <c r="H9" s="136"/>
    </row>
    <row r="10" spans="1:8" ht="56.45" customHeight="1" x14ac:dyDescent="0.2">
      <c r="A10" s="132"/>
      <c r="B10" s="136"/>
      <c r="C10" s="136"/>
      <c r="D10" s="136"/>
      <c r="E10" s="136"/>
      <c r="F10" s="136"/>
      <c r="G10" s="136"/>
      <c r="H10" s="136"/>
    </row>
    <row r="11" spans="1:8" ht="21.6" customHeight="1" x14ac:dyDescent="0.2">
      <c r="A11" s="137"/>
      <c r="B11" s="708" t="s">
        <v>355</v>
      </c>
      <c r="C11" s="710" t="s">
        <v>356</v>
      </c>
      <c r="D11" s="703" t="s">
        <v>357</v>
      </c>
      <c r="E11" s="703" t="s">
        <v>358</v>
      </c>
      <c r="F11" s="703" t="s">
        <v>359</v>
      </c>
      <c r="G11" s="703"/>
      <c r="H11" s="704" t="s">
        <v>360</v>
      </c>
    </row>
    <row r="12" spans="1:8" ht="14.1" customHeight="1" x14ac:dyDescent="0.2">
      <c r="A12" s="137"/>
      <c r="B12" s="709"/>
      <c r="C12" s="711"/>
      <c r="D12" s="704"/>
      <c r="E12" s="704"/>
      <c r="F12" s="527" t="s">
        <v>361</v>
      </c>
      <c r="G12" s="527" t="s">
        <v>362</v>
      </c>
      <c r="H12" s="705"/>
    </row>
    <row r="13" spans="1:8" ht="15" customHeight="1" x14ac:dyDescent="0.2">
      <c r="A13" s="137"/>
      <c r="B13" s="528"/>
      <c r="C13" s="529"/>
      <c r="D13" s="530"/>
      <c r="E13" s="531" t="s">
        <v>363</v>
      </c>
      <c r="F13" s="706" t="s">
        <v>364</v>
      </c>
      <c r="G13" s="707"/>
      <c r="H13" s="531" t="s">
        <v>623</v>
      </c>
    </row>
    <row r="14" spans="1:8" ht="28.5" customHeight="1" x14ac:dyDescent="0.2">
      <c r="A14" s="137"/>
      <c r="B14" s="532" t="s">
        <v>24</v>
      </c>
      <c r="C14" s="532" t="s">
        <v>25</v>
      </c>
      <c r="D14" s="532" t="s">
        <v>26</v>
      </c>
      <c r="E14" s="532" t="s">
        <v>27</v>
      </c>
      <c r="F14" s="532" t="s">
        <v>28</v>
      </c>
      <c r="G14" s="532" t="s">
        <v>29</v>
      </c>
      <c r="H14" s="532" t="s">
        <v>30</v>
      </c>
    </row>
    <row r="15" spans="1:8" ht="42.6" customHeight="1" x14ac:dyDescent="0.2">
      <c r="A15" s="137"/>
      <c r="B15" s="691">
        <v>8015</v>
      </c>
      <c r="C15" s="693" t="s">
        <v>365</v>
      </c>
      <c r="D15" s="695" t="s">
        <v>366</v>
      </c>
      <c r="E15" s="697">
        <v>13981856.949999999</v>
      </c>
      <c r="F15" s="697">
        <v>1511175.67</v>
      </c>
      <c r="G15" s="699">
        <v>3801674.33</v>
      </c>
      <c r="H15" s="699">
        <v>3800000</v>
      </c>
    </row>
    <row r="16" spans="1:8" ht="63" customHeight="1" x14ac:dyDescent="0.2">
      <c r="A16" s="137"/>
      <c r="B16" s="692"/>
      <c r="C16" s="694"/>
      <c r="D16" s="696"/>
      <c r="E16" s="698"/>
      <c r="F16" s="698"/>
      <c r="G16" s="700"/>
      <c r="H16" s="700"/>
    </row>
    <row r="17" spans="1:8" ht="21.6" customHeight="1" x14ac:dyDescent="0.2">
      <c r="A17" s="132"/>
      <c r="B17" s="533"/>
      <c r="C17" s="534"/>
      <c r="D17" s="535"/>
      <c r="E17" s="138"/>
      <c r="F17" s="139"/>
      <c r="G17" s="139"/>
      <c r="H17" s="138"/>
    </row>
    <row r="18" spans="1:8" ht="23.45" customHeight="1" x14ac:dyDescent="0.2">
      <c r="A18" s="132"/>
      <c r="B18" s="533"/>
      <c r="C18" s="534"/>
      <c r="D18" s="535"/>
      <c r="E18" s="138"/>
      <c r="F18" s="139"/>
      <c r="G18" s="139"/>
      <c r="H18" s="138"/>
    </row>
    <row r="19" spans="1:8" ht="16.5" x14ac:dyDescent="0.3">
      <c r="A19" s="132"/>
      <c r="B19" s="536"/>
      <c r="C19" s="536"/>
      <c r="D19" s="536"/>
      <c r="E19" s="140"/>
      <c r="F19" s="140"/>
      <c r="G19" s="140"/>
      <c r="H19" s="140"/>
    </row>
    <row r="20" spans="1:8" ht="16.5" x14ac:dyDescent="0.3">
      <c r="A20" s="132"/>
      <c r="B20" s="712" t="s">
        <v>367</v>
      </c>
      <c r="C20" s="712"/>
      <c r="D20" s="537"/>
      <c r="E20" s="712" t="s">
        <v>167</v>
      </c>
      <c r="F20" s="712"/>
      <c r="G20" s="140"/>
      <c r="H20" s="140"/>
    </row>
    <row r="21" spans="1:8" ht="16.5" x14ac:dyDescent="0.3">
      <c r="A21" s="132"/>
      <c r="B21" s="536"/>
      <c r="C21" s="536"/>
      <c r="D21" s="536"/>
      <c r="E21" s="140"/>
      <c r="F21" s="140"/>
      <c r="G21" s="140"/>
      <c r="H21" s="140"/>
    </row>
    <row r="22" spans="1:8" ht="15" x14ac:dyDescent="0.25">
      <c r="A22" s="132"/>
      <c r="B22" s="690" t="s">
        <v>368</v>
      </c>
      <c r="C22" s="690"/>
      <c r="D22" s="690"/>
      <c r="E22" s="690" t="s">
        <v>169</v>
      </c>
      <c r="F22" s="690"/>
      <c r="G22" s="690"/>
      <c r="H22" s="690"/>
    </row>
    <row r="23" spans="1:8" ht="14.25" x14ac:dyDescent="0.2">
      <c r="A23" s="132"/>
      <c r="B23" s="687" t="s">
        <v>288</v>
      </c>
      <c r="C23" s="687"/>
      <c r="D23" s="687"/>
      <c r="E23" s="687" t="s">
        <v>171</v>
      </c>
      <c r="F23" s="687"/>
      <c r="G23" s="687"/>
      <c r="H23" s="687"/>
    </row>
    <row r="24" spans="1:8" ht="16.5" x14ac:dyDescent="0.3">
      <c r="A24" s="132"/>
      <c r="B24" s="536"/>
      <c r="C24" s="536"/>
      <c r="D24" s="536"/>
      <c r="E24" s="140"/>
      <c r="F24" s="140"/>
      <c r="G24" s="140"/>
      <c r="H24" s="140"/>
    </row>
    <row r="25" spans="1:8" ht="16.5" x14ac:dyDescent="0.3">
      <c r="A25" s="132"/>
      <c r="B25" s="536"/>
      <c r="C25" s="536"/>
      <c r="D25" s="536"/>
      <c r="E25" s="140"/>
      <c r="F25" s="140"/>
      <c r="G25" s="140"/>
      <c r="H25" s="140"/>
    </row>
    <row r="26" spans="1:8" ht="16.5" x14ac:dyDescent="0.3">
      <c r="A26" s="132"/>
      <c r="B26" s="536"/>
      <c r="C26" s="536"/>
      <c r="D26" s="536"/>
      <c r="E26" s="140"/>
      <c r="F26" s="140"/>
      <c r="G26" s="140"/>
      <c r="H26" s="140"/>
    </row>
    <row r="27" spans="1:8" ht="15" x14ac:dyDescent="0.2">
      <c r="A27" s="141"/>
      <c r="B27" s="538"/>
      <c r="C27" s="538"/>
      <c r="D27" s="539" t="s">
        <v>369</v>
      </c>
      <c r="E27" s="537"/>
      <c r="F27" s="538"/>
      <c r="G27" s="538"/>
      <c r="H27" s="538"/>
    </row>
    <row r="28" spans="1:8" ht="15" x14ac:dyDescent="0.2">
      <c r="A28" s="141"/>
      <c r="B28" s="538"/>
      <c r="C28" s="538"/>
      <c r="D28" s="540"/>
      <c r="E28" s="540"/>
      <c r="F28" s="538"/>
      <c r="G28" s="538"/>
      <c r="H28" s="538"/>
    </row>
    <row r="29" spans="1:8" ht="15" x14ac:dyDescent="0.25">
      <c r="A29" s="525"/>
      <c r="B29" s="690" t="s">
        <v>168</v>
      </c>
      <c r="C29" s="690"/>
      <c r="D29" s="690"/>
      <c r="E29" s="690"/>
      <c r="F29" s="690"/>
      <c r="G29" s="690"/>
      <c r="H29" s="690"/>
    </row>
    <row r="30" spans="1:8" x14ac:dyDescent="0.2">
      <c r="A30" s="526"/>
      <c r="B30" s="687" t="s">
        <v>170</v>
      </c>
      <c r="C30" s="687"/>
      <c r="D30" s="687"/>
      <c r="E30" s="687"/>
      <c r="F30" s="687"/>
      <c r="G30" s="687"/>
      <c r="H30" s="687"/>
    </row>
  </sheetData>
  <mergeCells count="24">
    <mergeCell ref="B30:H30"/>
    <mergeCell ref="B5:H5"/>
    <mergeCell ref="B6:H6"/>
    <mergeCell ref="E11:E12"/>
    <mergeCell ref="F11:G11"/>
    <mergeCell ref="H11:H12"/>
    <mergeCell ref="F13:G13"/>
    <mergeCell ref="B11:B12"/>
    <mergeCell ref="C11:C12"/>
    <mergeCell ref="D11:D12"/>
    <mergeCell ref="H15:H16"/>
    <mergeCell ref="B20:C20"/>
    <mergeCell ref="E20:F20"/>
    <mergeCell ref="B22:D22"/>
    <mergeCell ref="E22:H22"/>
    <mergeCell ref="B23:D23"/>
    <mergeCell ref="B29:H29"/>
    <mergeCell ref="E23:H23"/>
    <mergeCell ref="B15:B16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opLeftCell="A70" workbookViewId="0">
      <selection activeCell="A10" sqref="A10:H87"/>
    </sheetView>
  </sheetViews>
  <sheetFormatPr defaultColWidth="9.140625" defaultRowHeight="12.75" x14ac:dyDescent="0.2"/>
  <cols>
    <col min="1" max="1" width="12.85546875" style="133" customWidth="1"/>
    <col min="2" max="2" width="6.140625" style="133" customWidth="1"/>
    <col min="3" max="3" width="15.28515625" style="133" customWidth="1"/>
    <col min="4" max="4" width="11.140625" style="133" customWidth="1"/>
    <col min="5" max="5" width="11.42578125" style="133" customWidth="1"/>
    <col min="6" max="6" width="11" style="133" customWidth="1"/>
    <col min="7" max="7" width="11.5703125" style="133" customWidth="1"/>
    <col min="8" max="8" width="11.42578125" style="133" customWidth="1"/>
    <col min="9" max="16384" width="9.140625" style="133"/>
  </cols>
  <sheetData>
    <row r="1" spans="1:8" ht="14.25" x14ac:dyDescent="0.2">
      <c r="A1" s="1" t="s">
        <v>7</v>
      </c>
      <c r="B1" s="1" t="s">
        <v>7</v>
      </c>
      <c r="C1" s="132"/>
      <c r="D1" s="132"/>
      <c r="E1" s="132"/>
      <c r="F1" s="132"/>
      <c r="G1" s="132"/>
      <c r="H1" s="132"/>
    </row>
    <row r="2" spans="1:8" ht="14.25" x14ac:dyDescent="0.2">
      <c r="A2" s="2" t="s">
        <v>0</v>
      </c>
      <c r="B2" s="2"/>
      <c r="C2" s="132"/>
      <c r="D2" s="132"/>
      <c r="E2" s="132"/>
      <c r="F2" s="132"/>
      <c r="G2" s="132"/>
      <c r="H2" s="132"/>
    </row>
    <row r="3" spans="1:8" ht="14.25" x14ac:dyDescent="0.2">
      <c r="A3" s="134"/>
      <c r="B3" s="134"/>
      <c r="C3" s="132"/>
      <c r="D3" s="132"/>
      <c r="E3" s="132"/>
      <c r="F3" s="132"/>
      <c r="G3" s="132"/>
      <c r="H3" s="132"/>
    </row>
    <row r="4" spans="1:8" ht="14.25" x14ac:dyDescent="0.2">
      <c r="A4" s="132"/>
      <c r="B4" s="132"/>
      <c r="C4" s="132"/>
      <c r="D4" s="132"/>
      <c r="E4" s="132"/>
      <c r="F4" s="132"/>
      <c r="G4" s="132"/>
      <c r="H4" s="132"/>
    </row>
    <row r="5" spans="1:8" ht="14.25" x14ac:dyDescent="0.2">
      <c r="A5" s="701" t="s">
        <v>353</v>
      </c>
      <c r="B5" s="701"/>
      <c r="C5" s="701"/>
      <c r="D5" s="701"/>
      <c r="E5" s="701"/>
      <c r="F5" s="701"/>
      <c r="G5" s="701"/>
      <c r="H5" s="701"/>
    </row>
    <row r="6" spans="1:8" x14ac:dyDescent="0.2">
      <c r="A6" s="678" t="s">
        <v>10</v>
      </c>
      <c r="B6" s="678"/>
      <c r="C6" s="678"/>
      <c r="D6" s="678"/>
      <c r="E6" s="678"/>
      <c r="F6" s="678"/>
      <c r="G6" s="678"/>
      <c r="H6" s="678"/>
    </row>
    <row r="7" spans="1:8" x14ac:dyDescent="0.2">
      <c r="A7" s="135"/>
      <c r="B7" s="135"/>
      <c r="C7" s="135"/>
      <c r="D7" s="135"/>
      <c r="E7" s="135"/>
      <c r="F7" s="135"/>
      <c r="G7" s="135"/>
      <c r="H7" s="135"/>
    </row>
    <row r="8" spans="1:8" x14ac:dyDescent="0.2">
      <c r="A8" s="135"/>
      <c r="B8" s="135"/>
      <c r="C8" s="135"/>
      <c r="D8" s="135"/>
      <c r="E8" s="135"/>
      <c r="F8" s="135"/>
      <c r="G8" s="135"/>
      <c r="H8" s="135"/>
    </row>
    <row r="9" spans="1:8" ht="14.25" x14ac:dyDescent="0.2">
      <c r="A9" s="136"/>
      <c r="B9" s="136"/>
      <c r="C9" s="136"/>
      <c r="D9" s="136"/>
      <c r="E9" s="136"/>
      <c r="F9" s="136"/>
      <c r="G9" s="136"/>
      <c r="H9" s="136"/>
    </row>
    <row r="10" spans="1:8" ht="14.1" customHeight="1" x14ac:dyDescent="0.2">
      <c r="A10" s="708" t="s">
        <v>355</v>
      </c>
      <c r="B10" s="710" t="s">
        <v>356</v>
      </c>
      <c r="C10" s="703" t="s">
        <v>357</v>
      </c>
      <c r="D10" s="703" t="s">
        <v>358</v>
      </c>
      <c r="E10" s="713" t="s">
        <v>359</v>
      </c>
      <c r="F10" s="714"/>
      <c r="G10" s="715"/>
      <c r="H10" s="704" t="s">
        <v>360</v>
      </c>
    </row>
    <row r="11" spans="1:8" x14ac:dyDescent="0.2">
      <c r="A11" s="709"/>
      <c r="B11" s="711"/>
      <c r="C11" s="704"/>
      <c r="D11" s="704"/>
      <c r="E11" s="527" t="s">
        <v>361</v>
      </c>
      <c r="F11" s="527" t="s">
        <v>362</v>
      </c>
      <c r="G11" s="716" t="s">
        <v>20</v>
      </c>
      <c r="H11" s="705"/>
    </row>
    <row r="12" spans="1:8" x14ac:dyDescent="0.2">
      <c r="A12" s="528"/>
      <c r="B12" s="529"/>
      <c r="C12" s="530"/>
      <c r="D12" s="531" t="s">
        <v>363</v>
      </c>
      <c r="E12" s="718" t="s">
        <v>364</v>
      </c>
      <c r="F12" s="719"/>
      <c r="G12" s="717"/>
      <c r="H12" s="531" t="s">
        <v>623</v>
      </c>
    </row>
    <row r="13" spans="1:8" ht="14.25" x14ac:dyDescent="0.2">
      <c r="A13" s="541" t="s">
        <v>24</v>
      </c>
      <c r="B13" s="541" t="s">
        <v>25</v>
      </c>
      <c r="C13" s="541" t="s">
        <v>26</v>
      </c>
      <c r="D13" s="532" t="s">
        <v>27</v>
      </c>
      <c r="E13" s="532" t="s">
        <v>28</v>
      </c>
      <c r="F13" s="532" t="s">
        <v>29</v>
      </c>
      <c r="G13" s="542" t="s">
        <v>30</v>
      </c>
      <c r="H13" s="532" t="s">
        <v>382</v>
      </c>
    </row>
    <row r="14" spans="1:8" ht="57.95" customHeight="1" x14ac:dyDescent="0.2">
      <c r="A14" s="543">
        <v>8000</v>
      </c>
      <c r="B14" s="544"/>
      <c r="C14" s="545" t="s">
        <v>381</v>
      </c>
      <c r="D14" s="148">
        <v>20162195.800000001</v>
      </c>
      <c r="E14" s="147">
        <v>14358181.5</v>
      </c>
      <c r="F14" s="146">
        <f>G14:G28-E14:E28</f>
        <v>39966207.700000003</v>
      </c>
      <c r="G14" s="146">
        <v>54324389.200000003</v>
      </c>
      <c r="H14" s="146">
        <v>58113250.5</v>
      </c>
    </row>
    <row r="15" spans="1:8" ht="56.45" customHeight="1" x14ac:dyDescent="0.2">
      <c r="A15" s="543">
        <v>9000</v>
      </c>
      <c r="B15" s="544"/>
      <c r="C15" s="545" t="s">
        <v>380</v>
      </c>
      <c r="D15" s="149">
        <v>5916240.4699999997</v>
      </c>
      <c r="E15" s="146">
        <v>543539.5</v>
      </c>
      <c r="F15" s="146">
        <f t="shared" ref="F15:F27" si="0">G15-E15</f>
        <v>13558057.800000001</v>
      </c>
      <c r="G15" s="146">
        <v>14101597.300000001</v>
      </c>
      <c r="H15" s="146">
        <v>15048812.550000001</v>
      </c>
    </row>
    <row r="16" spans="1:8" ht="21.6" customHeight="1" x14ac:dyDescent="0.2">
      <c r="A16" s="546" t="s">
        <v>372</v>
      </c>
      <c r="B16" s="544"/>
      <c r="C16" s="545" t="s">
        <v>379</v>
      </c>
      <c r="D16" s="149">
        <v>510000</v>
      </c>
      <c r="E16" s="147">
        <v>850000</v>
      </c>
      <c r="F16" s="146">
        <f t="shared" si="0"/>
        <v>0</v>
      </c>
      <c r="G16" s="146">
        <v>850000</v>
      </c>
      <c r="H16" s="146">
        <v>850000</v>
      </c>
    </row>
    <row r="17" spans="1:8" ht="30.95" customHeight="1" x14ac:dyDescent="0.2">
      <c r="A17" s="543">
        <v>3000</v>
      </c>
      <c r="B17" s="544"/>
      <c r="C17" s="545" t="s">
        <v>378</v>
      </c>
      <c r="D17" s="149">
        <v>12088556.699999999</v>
      </c>
      <c r="E17" s="147">
        <v>2410000</v>
      </c>
      <c r="F17" s="146">
        <f t="shared" si="0"/>
        <v>11717847.300000001</v>
      </c>
      <c r="G17" s="146">
        <v>14127847.300000001</v>
      </c>
      <c r="H17" s="146">
        <v>15075062.550000001</v>
      </c>
    </row>
    <row r="18" spans="1:8" ht="42.6" customHeight="1" x14ac:dyDescent="0.2">
      <c r="A18" s="543">
        <v>3000</v>
      </c>
      <c r="B18" s="544"/>
      <c r="C18" s="545" t="s">
        <v>377</v>
      </c>
      <c r="D18" s="547">
        <v>1484549</v>
      </c>
      <c r="E18" s="147">
        <v>216080</v>
      </c>
      <c r="F18" s="146">
        <f t="shared" si="0"/>
        <v>2500139.46</v>
      </c>
      <c r="G18" s="147">
        <v>2716219.46</v>
      </c>
      <c r="H18" s="147">
        <v>2905662.51</v>
      </c>
    </row>
    <row r="19" spans="1:8" ht="28.5" customHeight="1" x14ac:dyDescent="0.2">
      <c r="A19" s="543">
        <v>3000</v>
      </c>
      <c r="B19" s="544"/>
      <c r="C19" s="545" t="s">
        <v>376</v>
      </c>
      <c r="D19" s="148">
        <v>5143213.87</v>
      </c>
      <c r="E19" s="147">
        <v>1202213.8400000001</v>
      </c>
      <c r="F19" s="146">
        <f t="shared" si="0"/>
        <v>7797786.1600000001</v>
      </c>
      <c r="G19" s="146">
        <v>9000000</v>
      </c>
      <c r="H19" s="146">
        <v>12865000</v>
      </c>
    </row>
    <row r="20" spans="1:8" ht="42.6" customHeight="1" x14ac:dyDescent="0.2">
      <c r="A20" s="543">
        <v>3000</v>
      </c>
      <c r="B20" s="548"/>
      <c r="C20" s="545" t="s">
        <v>375</v>
      </c>
      <c r="D20" s="148">
        <v>1097937.5</v>
      </c>
      <c r="E20" s="147">
        <v>308888</v>
      </c>
      <c r="F20" s="146">
        <f t="shared" si="0"/>
        <v>2407331.46</v>
      </c>
      <c r="G20" s="146">
        <v>2716219.46</v>
      </c>
      <c r="H20" s="146">
        <v>2905662.51</v>
      </c>
    </row>
    <row r="21" spans="1:8" ht="26.45" customHeight="1" x14ac:dyDescent="0.2">
      <c r="A21" s="546" t="s">
        <v>624</v>
      </c>
      <c r="B21" s="548"/>
      <c r="C21" s="545" t="s">
        <v>625</v>
      </c>
      <c r="D21" s="148">
        <v>0</v>
      </c>
      <c r="E21" s="147">
        <v>29600</v>
      </c>
      <c r="F21" s="146">
        <f t="shared" si="0"/>
        <v>650400</v>
      </c>
      <c r="G21" s="146">
        <v>680000</v>
      </c>
      <c r="H21" s="146">
        <v>810000</v>
      </c>
    </row>
    <row r="22" spans="1:8" ht="21.6" customHeight="1" x14ac:dyDescent="0.2">
      <c r="A22" s="546"/>
      <c r="B22" s="548"/>
      <c r="C22" s="549" t="s">
        <v>626</v>
      </c>
      <c r="D22" s="148">
        <v>0</v>
      </c>
      <c r="E22" s="147">
        <v>0</v>
      </c>
      <c r="F22" s="146">
        <f t="shared" si="0"/>
        <v>0</v>
      </c>
      <c r="G22" s="146">
        <v>0</v>
      </c>
      <c r="H22" s="146">
        <v>756200</v>
      </c>
    </row>
    <row r="23" spans="1:8" ht="23.45" customHeight="1" x14ac:dyDescent="0.2">
      <c r="A23" s="546" t="s">
        <v>627</v>
      </c>
      <c r="B23" s="548"/>
      <c r="C23" s="550" t="s">
        <v>628</v>
      </c>
      <c r="D23" s="148">
        <v>0</v>
      </c>
      <c r="E23" s="147">
        <v>0</v>
      </c>
      <c r="F23" s="146">
        <f t="shared" si="0"/>
        <v>0</v>
      </c>
      <c r="G23" s="146">
        <v>0</v>
      </c>
      <c r="H23" s="146">
        <v>3000000</v>
      </c>
    </row>
    <row r="24" spans="1:8" ht="38.25" x14ac:dyDescent="0.2">
      <c r="A24" s="543">
        <v>3000</v>
      </c>
      <c r="B24" s="548"/>
      <c r="C24" s="551" t="s">
        <v>629</v>
      </c>
      <c r="D24" s="148">
        <v>0</v>
      </c>
      <c r="E24" s="147">
        <v>49941</v>
      </c>
      <c r="F24" s="146">
        <f>G24-E24</f>
        <v>950059</v>
      </c>
      <c r="G24" s="146">
        <v>1000000</v>
      </c>
      <c r="H24" s="146">
        <v>1000000</v>
      </c>
    </row>
    <row r="25" spans="1:8" ht="22.5" x14ac:dyDescent="0.2">
      <c r="A25" s="546" t="s">
        <v>374</v>
      </c>
      <c r="B25" s="548"/>
      <c r="C25" s="545" t="s">
        <v>373</v>
      </c>
      <c r="D25" s="148">
        <v>0</v>
      </c>
      <c r="E25" s="147">
        <v>0</v>
      </c>
      <c r="F25" s="146">
        <f t="shared" si="0"/>
        <v>0</v>
      </c>
      <c r="G25" s="146">
        <v>0</v>
      </c>
      <c r="H25" s="146">
        <v>0</v>
      </c>
    </row>
    <row r="26" spans="1:8" ht="22.5" x14ac:dyDescent="0.2">
      <c r="A26" s="546" t="s">
        <v>374</v>
      </c>
      <c r="B26" s="548"/>
      <c r="C26" s="545" t="s">
        <v>371</v>
      </c>
      <c r="D26" s="148">
        <v>804624.42</v>
      </c>
      <c r="E26" s="147">
        <v>1571675.67</v>
      </c>
      <c r="F26" s="146">
        <f t="shared" si="0"/>
        <v>2428324.33</v>
      </c>
      <c r="G26" s="146">
        <v>4000000</v>
      </c>
      <c r="H26" s="146">
        <v>1500000</v>
      </c>
    </row>
    <row r="27" spans="1:8" ht="76.5" x14ac:dyDescent="0.2">
      <c r="A27" s="546">
        <v>8013</v>
      </c>
      <c r="B27" s="548"/>
      <c r="C27" s="545" t="s">
        <v>630</v>
      </c>
      <c r="D27" s="148">
        <v>199000</v>
      </c>
      <c r="E27" s="147">
        <v>0</v>
      </c>
      <c r="F27" s="146">
        <f t="shared" si="0"/>
        <v>0</v>
      </c>
      <c r="G27" s="146"/>
      <c r="H27" s="146">
        <v>0</v>
      </c>
    </row>
    <row r="28" spans="1:8" ht="13.5" x14ac:dyDescent="0.2">
      <c r="A28" s="720" t="s">
        <v>370</v>
      </c>
      <c r="B28" s="721"/>
      <c r="C28" s="722"/>
      <c r="D28" s="144">
        <f>SUM(D14:D27)</f>
        <v>47406317.759999998</v>
      </c>
      <c r="E28" s="144">
        <f t="shared" ref="E28:H28" si="1">SUM(E14:E27)</f>
        <v>21540119.509999998</v>
      </c>
      <c r="F28" s="144">
        <f t="shared" si="1"/>
        <v>81976153.209999979</v>
      </c>
      <c r="G28" s="144">
        <f t="shared" si="1"/>
        <v>103516272.71999998</v>
      </c>
      <c r="H28" s="144">
        <f t="shared" si="1"/>
        <v>114829650.62</v>
      </c>
    </row>
    <row r="29" spans="1:8" x14ac:dyDescent="0.2">
      <c r="A29" s="552"/>
      <c r="B29" s="552"/>
      <c r="C29" s="552"/>
      <c r="D29" s="142"/>
      <c r="E29" s="143"/>
      <c r="F29" s="143"/>
      <c r="G29" s="143"/>
      <c r="H29" s="142"/>
    </row>
    <row r="30" spans="1:8" x14ac:dyDescent="0.2">
      <c r="A30" s="552"/>
      <c r="B30" s="552"/>
      <c r="C30" s="552"/>
      <c r="D30" s="142"/>
      <c r="E30" s="143"/>
      <c r="F30" s="143"/>
      <c r="G30" s="143"/>
      <c r="H30" s="142"/>
    </row>
    <row r="31" spans="1:8" ht="16.5" x14ac:dyDescent="0.3">
      <c r="A31" s="536"/>
      <c r="B31" s="536"/>
      <c r="C31" s="536"/>
      <c r="D31" s="140"/>
      <c r="E31" s="140"/>
      <c r="F31" s="140"/>
      <c r="G31" s="140"/>
      <c r="H31" s="140"/>
    </row>
    <row r="32" spans="1:8" ht="16.5" x14ac:dyDescent="0.3">
      <c r="A32" s="723" t="s">
        <v>367</v>
      </c>
      <c r="B32" s="723"/>
      <c r="C32" s="537"/>
      <c r="D32" s="723" t="s">
        <v>167</v>
      </c>
      <c r="E32" s="723"/>
      <c r="F32" s="140"/>
      <c r="G32" s="140"/>
      <c r="H32" s="140"/>
    </row>
    <row r="33" spans="1:8" ht="16.5" x14ac:dyDescent="0.3">
      <c r="A33" s="539"/>
      <c r="B33" s="539"/>
      <c r="C33" s="537"/>
      <c r="D33" s="539"/>
      <c r="E33" s="539"/>
      <c r="F33" s="140"/>
      <c r="G33" s="140"/>
      <c r="H33" s="140"/>
    </row>
    <row r="34" spans="1:8" ht="16.5" x14ac:dyDescent="0.3">
      <c r="A34" s="536"/>
      <c r="B34" s="536"/>
      <c r="C34" s="536"/>
      <c r="D34" s="140"/>
      <c r="E34" s="140"/>
      <c r="F34" s="140"/>
      <c r="G34" s="140"/>
      <c r="H34" s="140"/>
    </row>
    <row r="35" spans="1:8" ht="15" x14ac:dyDescent="0.25">
      <c r="A35" s="690" t="s">
        <v>168</v>
      </c>
      <c r="B35" s="690"/>
      <c r="C35" s="690"/>
      <c r="D35" s="690" t="s">
        <v>169</v>
      </c>
      <c r="E35" s="690"/>
      <c r="F35" s="690"/>
      <c r="G35" s="690"/>
      <c r="H35" s="690"/>
    </row>
    <row r="36" spans="1:8" x14ac:dyDescent="0.2">
      <c r="A36" s="687" t="s">
        <v>170</v>
      </c>
      <c r="B36" s="687"/>
      <c r="C36" s="687"/>
      <c r="D36" s="687" t="s">
        <v>171</v>
      </c>
      <c r="E36" s="687"/>
      <c r="F36" s="687"/>
      <c r="G36" s="687"/>
      <c r="H36" s="687"/>
    </row>
    <row r="37" spans="1:8" ht="16.5" x14ac:dyDescent="0.3">
      <c r="A37" s="536"/>
      <c r="B37" s="536"/>
      <c r="C37" s="536"/>
      <c r="D37" s="140"/>
      <c r="E37" s="140"/>
      <c r="F37" s="140"/>
      <c r="G37" s="140"/>
      <c r="H37" s="140"/>
    </row>
    <row r="38" spans="1:8" ht="16.5" x14ac:dyDescent="0.3">
      <c r="A38" s="536"/>
      <c r="B38" s="536"/>
      <c r="C38" s="536"/>
      <c r="D38" s="140"/>
      <c r="E38" s="140"/>
      <c r="F38" s="140"/>
      <c r="G38" s="140"/>
      <c r="H38" s="140"/>
    </row>
    <row r="39" spans="1:8" ht="16.5" x14ac:dyDescent="0.3">
      <c r="A39" s="536"/>
      <c r="B39" s="536"/>
      <c r="C39" s="536"/>
      <c r="D39" s="140"/>
      <c r="E39" s="140"/>
      <c r="F39" s="140"/>
      <c r="G39" s="140"/>
      <c r="H39" s="140"/>
    </row>
    <row r="40" spans="1:8" ht="15" x14ac:dyDescent="0.2">
      <c r="A40" s="538"/>
      <c r="B40" s="538"/>
      <c r="C40" s="539" t="s">
        <v>369</v>
      </c>
      <c r="D40" s="537"/>
      <c r="E40" s="538"/>
      <c r="F40" s="538"/>
      <c r="G40" s="538"/>
      <c r="H40" s="538"/>
    </row>
    <row r="41" spans="1:8" ht="15" x14ac:dyDescent="0.2">
      <c r="A41" s="538"/>
      <c r="B41" s="538"/>
      <c r="C41" s="540"/>
      <c r="D41" s="540"/>
      <c r="E41" s="538"/>
      <c r="F41" s="538"/>
      <c r="G41" s="538"/>
      <c r="H41" s="538"/>
    </row>
    <row r="42" spans="1:8" ht="15" x14ac:dyDescent="0.25">
      <c r="A42" s="690" t="s">
        <v>168</v>
      </c>
      <c r="B42" s="690"/>
      <c r="C42" s="690"/>
      <c r="D42" s="690"/>
      <c r="E42" s="690"/>
      <c r="F42" s="690"/>
      <c r="G42" s="690"/>
      <c r="H42" s="690"/>
    </row>
    <row r="43" spans="1:8" x14ac:dyDescent="0.2">
      <c r="A43" s="687" t="s">
        <v>170</v>
      </c>
      <c r="B43" s="687"/>
      <c r="C43" s="687"/>
      <c r="D43" s="687"/>
      <c r="E43" s="687"/>
      <c r="F43" s="687"/>
      <c r="G43" s="687"/>
      <c r="H43" s="687"/>
    </row>
    <row r="44" spans="1:8" ht="16.5" x14ac:dyDescent="0.3">
      <c r="A44" s="536"/>
      <c r="B44" s="536"/>
      <c r="C44" s="536"/>
      <c r="D44" s="140"/>
      <c r="E44" s="140"/>
      <c r="F44" s="140"/>
      <c r="G44" s="140"/>
      <c r="H44" s="140"/>
    </row>
    <row r="45" spans="1:8" ht="16.5" x14ac:dyDescent="0.3">
      <c r="A45" s="536"/>
      <c r="B45" s="536"/>
      <c r="C45" s="536"/>
      <c r="D45" s="140"/>
      <c r="E45" s="140"/>
      <c r="F45" s="140"/>
      <c r="G45" s="140"/>
      <c r="H45" s="140"/>
    </row>
    <row r="46" spans="1:8" ht="16.5" x14ac:dyDescent="0.3">
      <c r="A46" s="536"/>
      <c r="B46" s="536"/>
      <c r="C46" s="536"/>
      <c r="D46" s="140"/>
      <c r="E46" s="140"/>
      <c r="F46" s="140"/>
      <c r="G46" s="140"/>
      <c r="H46" s="140"/>
    </row>
    <row r="47" spans="1:8" ht="16.5" x14ac:dyDescent="0.3">
      <c r="A47" s="536"/>
      <c r="B47" s="536"/>
      <c r="C47" s="536"/>
      <c r="D47" s="140"/>
      <c r="E47" s="140"/>
      <c r="F47" s="140"/>
      <c r="G47" s="140"/>
      <c r="H47" s="140"/>
    </row>
    <row r="48" spans="1:8" ht="14.25" x14ac:dyDescent="0.2">
      <c r="A48" s="724" t="s">
        <v>631</v>
      </c>
      <c r="B48" s="724"/>
      <c r="C48" s="537"/>
      <c r="D48" s="537"/>
      <c r="E48" s="537"/>
      <c r="F48" s="537"/>
      <c r="G48" s="537"/>
      <c r="H48" s="537"/>
    </row>
    <row r="49" spans="1:8" ht="14.25" x14ac:dyDescent="0.2">
      <c r="A49" s="553"/>
      <c r="B49" s="553"/>
      <c r="C49" s="537"/>
      <c r="D49" s="537"/>
      <c r="E49" s="537"/>
      <c r="F49" s="537"/>
      <c r="G49" s="537"/>
      <c r="H49" s="537"/>
    </row>
    <row r="50" spans="1:8" ht="14.25" x14ac:dyDescent="0.2">
      <c r="A50" s="553"/>
      <c r="B50" s="553"/>
      <c r="C50" s="537"/>
      <c r="D50" s="537"/>
      <c r="E50" s="537"/>
      <c r="F50" s="537"/>
      <c r="G50" s="537"/>
      <c r="H50" s="537"/>
    </row>
    <row r="51" spans="1:8" ht="14.25" x14ac:dyDescent="0.2">
      <c r="A51" s="537"/>
      <c r="B51" s="537"/>
      <c r="C51" s="537"/>
      <c r="D51" s="537"/>
      <c r="E51" s="537"/>
      <c r="F51" s="537"/>
      <c r="G51" s="537"/>
      <c r="H51" s="537"/>
    </row>
    <row r="52" spans="1:8" ht="14.25" x14ac:dyDescent="0.2">
      <c r="A52" s="725" t="s">
        <v>353</v>
      </c>
      <c r="B52" s="725"/>
      <c r="C52" s="725"/>
      <c r="D52" s="725"/>
      <c r="E52" s="725"/>
      <c r="F52" s="725"/>
      <c r="G52" s="725"/>
      <c r="H52" s="725"/>
    </row>
    <row r="53" spans="1:8" x14ac:dyDescent="0.2">
      <c r="A53" s="726" t="s">
        <v>10</v>
      </c>
      <c r="B53" s="726"/>
      <c r="C53" s="726"/>
      <c r="D53" s="726"/>
      <c r="E53" s="726"/>
      <c r="F53" s="726"/>
      <c r="G53" s="726"/>
      <c r="H53" s="726"/>
    </row>
    <row r="54" spans="1:8" x14ac:dyDescent="0.2">
      <c r="A54" s="554"/>
      <c r="B54" s="554"/>
      <c r="C54" s="554"/>
      <c r="D54" s="554"/>
      <c r="E54" s="554"/>
      <c r="F54" s="554"/>
      <c r="G54" s="554"/>
      <c r="H54" s="554"/>
    </row>
    <row r="55" spans="1:8" x14ac:dyDescent="0.2">
      <c r="A55" s="554"/>
      <c r="B55" s="554"/>
      <c r="C55" s="554"/>
      <c r="D55" s="554"/>
      <c r="E55" s="554"/>
      <c r="F55" s="554"/>
      <c r="G55" s="554"/>
      <c r="H55" s="554"/>
    </row>
    <row r="56" spans="1:8" ht="14.25" x14ac:dyDescent="0.2">
      <c r="A56" s="555"/>
      <c r="B56" s="555"/>
      <c r="C56" s="555"/>
      <c r="D56" s="555"/>
      <c r="E56" s="555"/>
      <c r="F56" s="555"/>
      <c r="G56" s="555"/>
      <c r="H56" s="555"/>
    </row>
    <row r="57" spans="1:8" x14ac:dyDescent="0.2">
      <c r="A57" s="708" t="s">
        <v>355</v>
      </c>
      <c r="B57" s="710" t="s">
        <v>356</v>
      </c>
      <c r="C57" s="703" t="s">
        <v>357</v>
      </c>
      <c r="D57" s="703" t="s">
        <v>358</v>
      </c>
      <c r="E57" s="713" t="s">
        <v>359</v>
      </c>
      <c r="F57" s="714"/>
      <c r="G57" s="715"/>
      <c r="H57" s="704" t="s">
        <v>360</v>
      </c>
    </row>
    <row r="58" spans="1:8" x14ac:dyDescent="0.2">
      <c r="A58" s="709"/>
      <c r="B58" s="711"/>
      <c r="C58" s="704"/>
      <c r="D58" s="704"/>
      <c r="E58" s="527" t="s">
        <v>361</v>
      </c>
      <c r="F58" s="527" t="s">
        <v>362</v>
      </c>
      <c r="G58" s="716" t="s">
        <v>20</v>
      </c>
      <c r="H58" s="705"/>
    </row>
    <row r="59" spans="1:8" x14ac:dyDescent="0.2">
      <c r="A59" s="528"/>
      <c r="B59" s="529"/>
      <c r="C59" s="530"/>
      <c r="D59" s="531" t="s">
        <v>363</v>
      </c>
      <c r="E59" s="718" t="s">
        <v>364</v>
      </c>
      <c r="F59" s="719"/>
      <c r="G59" s="717"/>
      <c r="H59" s="531" t="s">
        <v>623</v>
      </c>
    </row>
    <row r="60" spans="1:8" ht="14.25" x14ac:dyDescent="0.2">
      <c r="A60" s="541" t="s">
        <v>24</v>
      </c>
      <c r="B60" s="541" t="s">
        <v>25</v>
      </c>
      <c r="C60" s="541" t="s">
        <v>26</v>
      </c>
      <c r="D60" s="532" t="s">
        <v>27</v>
      </c>
      <c r="E60" s="532" t="s">
        <v>28</v>
      </c>
      <c r="F60" s="532" t="s">
        <v>29</v>
      </c>
      <c r="G60" s="542" t="s">
        <v>30</v>
      </c>
      <c r="H60" s="532" t="s">
        <v>382</v>
      </c>
    </row>
    <row r="61" spans="1:8" ht="38.25" x14ac:dyDescent="0.2">
      <c r="A61" s="556" t="s">
        <v>632</v>
      </c>
      <c r="B61" s="544"/>
      <c r="C61" s="545" t="s">
        <v>633</v>
      </c>
      <c r="D61" s="144">
        <f t="shared" ref="D61:G66" si="2">SUM(D52:D60)</f>
        <v>0</v>
      </c>
      <c r="E61" s="144">
        <f t="shared" si="2"/>
        <v>0</v>
      </c>
      <c r="F61" s="144">
        <f t="shared" si="2"/>
        <v>0</v>
      </c>
      <c r="G61" s="144">
        <f t="shared" si="2"/>
        <v>0</v>
      </c>
      <c r="H61" s="146">
        <v>200000</v>
      </c>
    </row>
    <row r="62" spans="1:8" ht="25.5" x14ac:dyDescent="0.2">
      <c r="A62" s="556" t="s">
        <v>634</v>
      </c>
      <c r="B62" s="544"/>
      <c r="C62" s="545" t="s">
        <v>635</v>
      </c>
      <c r="D62" s="144">
        <f t="shared" si="2"/>
        <v>0</v>
      </c>
      <c r="E62" s="144">
        <f t="shared" si="2"/>
        <v>0</v>
      </c>
      <c r="F62" s="144">
        <f t="shared" si="2"/>
        <v>0</v>
      </c>
      <c r="G62" s="144">
        <f t="shared" si="2"/>
        <v>0</v>
      </c>
      <c r="H62" s="146">
        <v>300000</v>
      </c>
    </row>
    <row r="63" spans="1:8" ht="38.25" x14ac:dyDescent="0.2">
      <c r="A63" s="556" t="s">
        <v>636</v>
      </c>
      <c r="B63" s="544"/>
      <c r="C63" s="545" t="s">
        <v>637</v>
      </c>
      <c r="D63" s="144">
        <f t="shared" si="2"/>
        <v>0</v>
      </c>
      <c r="E63" s="144">
        <f t="shared" si="2"/>
        <v>0</v>
      </c>
      <c r="F63" s="144">
        <f t="shared" si="2"/>
        <v>0</v>
      </c>
      <c r="G63" s="144">
        <f t="shared" si="2"/>
        <v>0</v>
      </c>
      <c r="H63" s="146">
        <v>500000</v>
      </c>
    </row>
    <row r="64" spans="1:8" ht="89.25" x14ac:dyDescent="0.2">
      <c r="A64" s="556" t="s">
        <v>638</v>
      </c>
      <c r="B64" s="544"/>
      <c r="C64" s="545" t="s">
        <v>639</v>
      </c>
      <c r="D64" s="144">
        <f t="shared" si="2"/>
        <v>0</v>
      </c>
      <c r="E64" s="144">
        <f t="shared" si="2"/>
        <v>0</v>
      </c>
      <c r="F64" s="144">
        <f t="shared" si="2"/>
        <v>0</v>
      </c>
      <c r="G64" s="144">
        <f t="shared" si="2"/>
        <v>0</v>
      </c>
      <c r="H64" s="146">
        <v>200000</v>
      </c>
    </row>
    <row r="65" spans="1:8" ht="153" x14ac:dyDescent="0.2">
      <c r="A65" s="556" t="s">
        <v>640</v>
      </c>
      <c r="B65" s="544"/>
      <c r="C65" s="545" t="s">
        <v>641</v>
      </c>
      <c r="D65" s="144">
        <f t="shared" si="2"/>
        <v>0</v>
      </c>
      <c r="E65" s="144">
        <f t="shared" si="2"/>
        <v>0</v>
      </c>
      <c r="F65" s="144">
        <f t="shared" si="2"/>
        <v>0</v>
      </c>
      <c r="G65" s="144">
        <f t="shared" si="2"/>
        <v>0</v>
      </c>
      <c r="H65" s="147">
        <v>1000000</v>
      </c>
    </row>
    <row r="66" spans="1:8" ht="76.5" x14ac:dyDescent="0.2">
      <c r="A66" s="556" t="s">
        <v>642</v>
      </c>
      <c r="B66" s="544"/>
      <c r="C66" s="545" t="s">
        <v>643</v>
      </c>
      <c r="D66" s="144">
        <f t="shared" si="2"/>
        <v>0</v>
      </c>
      <c r="E66" s="144">
        <f t="shared" si="2"/>
        <v>0</v>
      </c>
      <c r="F66" s="144">
        <f t="shared" si="2"/>
        <v>0</v>
      </c>
      <c r="G66" s="144">
        <f t="shared" si="2"/>
        <v>0</v>
      </c>
      <c r="H66" s="146">
        <v>280000</v>
      </c>
    </row>
    <row r="67" spans="1:8" ht="63.75" x14ac:dyDescent="0.2">
      <c r="A67" s="556" t="s">
        <v>644</v>
      </c>
      <c r="B67" s="548"/>
      <c r="C67" s="545" t="s">
        <v>645</v>
      </c>
      <c r="D67" s="144">
        <f t="shared" ref="D67:G68" si="3">SUM(D59:D66)</f>
        <v>0</v>
      </c>
      <c r="E67" s="144">
        <f t="shared" si="3"/>
        <v>0</v>
      </c>
      <c r="F67" s="144">
        <f t="shared" si="3"/>
        <v>0</v>
      </c>
      <c r="G67" s="144">
        <f t="shared" si="3"/>
        <v>0</v>
      </c>
      <c r="H67" s="146">
        <v>20000</v>
      </c>
    </row>
    <row r="68" spans="1:8" ht="25.5" x14ac:dyDescent="0.2">
      <c r="A68" s="556" t="s">
        <v>646</v>
      </c>
      <c r="B68" s="548"/>
      <c r="C68" s="545" t="s">
        <v>647</v>
      </c>
      <c r="D68" s="144">
        <f t="shared" si="3"/>
        <v>0</v>
      </c>
      <c r="E68" s="144">
        <f t="shared" si="3"/>
        <v>0</v>
      </c>
      <c r="F68" s="144">
        <f t="shared" si="3"/>
        <v>0</v>
      </c>
      <c r="G68" s="144">
        <f t="shared" si="3"/>
        <v>0</v>
      </c>
      <c r="H68" s="146">
        <v>500000</v>
      </c>
    </row>
    <row r="69" spans="1:8" ht="13.5" x14ac:dyDescent="0.2">
      <c r="A69" s="720" t="s">
        <v>370</v>
      </c>
      <c r="B69" s="721"/>
      <c r="C69" s="722"/>
      <c r="D69" s="144">
        <f>SUM(D61:D68)</f>
        <v>0</v>
      </c>
      <c r="E69" s="145">
        <f>SUM(E61:E68)</f>
        <v>0</v>
      </c>
      <c r="F69" s="145">
        <f t="shared" ref="F69" si="4">G69-E69</f>
        <v>0</v>
      </c>
      <c r="G69" s="144">
        <f>SUM(G61:G68)</f>
        <v>0</v>
      </c>
      <c r="H69" s="144">
        <f>SUM(H61:H68)</f>
        <v>3000000</v>
      </c>
    </row>
    <row r="70" spans="1:8" x14ac:dyDescent="0.2">
      <c r="A70" s="552"/>
      <c r="B70" s="552"/>
      <c r="C70" s="552"/>
      <c r="D70" s="142"/>
      <c r="E70" s="143"/>
      <c r="F70" s="143"/>
      <c r="G70" s="143"/>
      <c r="H70" s="142"/>
    </row>
    <row r="71" spans="1:8" x14ac:dyDescent="0.2">
      <c r="A71" s="552"/>
      <c r="B71" s="552"/>
      <c r="C71" s="552"/>
      <c r="D71" s="142"/>
      <c r="E71" s="143"/>
      <c r="F71" s="143"/>
      <c r="G71" s="143"/>
      <c r="H71" s="142"/>
    </row>
    <row r="72" spans="1:8" ht="16.5" x14ac:dyDescent="0.3">
      <c r="A72" s="536"/>
      <c r="B72" s="536"/>
      <c r="C72" s="536"/>
      <c r="D72" s="140"/>
      <c r="E72" s="140"/>
      <c r="F72" s="140"/>
      <c r="G72" s="140"/>
      <c r="H72" s="140"/>
    </row>
    <row r="73" spans="1:8" ht="16.5" x14ac:dyDescent="0.3">
      <c r="A73" s="723" t="s">
        <v>367</v>
      </c>
      <c r="B73" s="723"/>
      <c r="C73" s="537"/>
      <c r="D73" s="723" t="s">
        <v>167</v>
      </c>
      <c r="E73" s="723"/>
      <c r="F73" s="140"/>
      <c r="G73" s="140"/>
      <c r="H73" s="140"/>
    </row>
    <row r="74" spans="1:8" ht="16.5" x14ac:dyDescent="0.3">
      <c r="A74" s="539"/>
      <c r="B74" s="539"/>
      <c r="C74" s="537"/>
      <c r="D74" s="539"/>
      <c r="E74" s="539"/>
      <c r="F74" s="140"/>
      <c r="G74" s="140"/>
      <c r="H74" s="140"/>
    </row>
    <row r="75" spans="1:8" ht="16.5" x14ac:dyDescent="0.3">
      <c r="A75" s="536"/>
      <c r="B75" s="536"/>
      <c r="C75" s="536"/>
      <c r="D75" s="140"/>
      <c r="E75" s="140"/>
      <c r="F75" s="140"/>
      <c r="G75" s="140"/>
      <c r="H75" s="140"/>
    </row>
    <row r="76" spans="1:8" ht="15" x14ac:dyDescent="0.25">
      <c r="A76" s="690" t="s">
        <v>168</v>
      </c>
      <c r="B76" s="690"/>
      <c r="C76" s="690"/>
      <c r="D76" s="690" t="s">
        <v>169</v>
      </c>
      <c r="E76" s="690"/>
      <c r="F76" s="690"/>
      <c r="G76" s="690"/>
      <c r="H76" s="690"/>
    </row>
    <row r="77" spans="1:8" x14ac:dyDescent="0.2">
      <c r="A77" s="687" t="s">
        <v>170</v>
      </c>
      <c r="B77" s="687"/>
      <c r="C77" s="687"/>
      <c r="D77" s="687" t="s">
        <v>171</v>
      </c>
      <c r="E77" s="687"/>
      <c r="F77" s="687"/>
      <c r="G77" s="687"/>
      <c r="H77" s="687"/>
    </row>
    <row r="78" spans="1:8" ht="16.5" x14ac:dyDescent="0.3">
      <c r="A78" s="536"/>
      <c r="B78" s="536"/>
      <c r="C78" s="536"/>
      <c r="D78" s="140"/>
      <c r="E78" s="140"/>
      <c r="F78" s="140"/>
      <c r="G78" s="140"/>
      <c r="H78" s="140"/>
    </row>
    <row r="79" spans="1:8" ht="16.5" x14ac:dyDescent="0.3">
      <c r="A79" s="536"/>
      <c r="B79" s="536"/>
      <c r="C79" s="536"/>
      <c r="D79" s="140"/>
      <c r="E79" s="140"/>
      <c r="F79" s="140"/>
      <c r="G79" s="140"/>
      <c r="H79" s="140"/>
    </row>
    <row r="80" spans="1:8" ht="16.5" x14ac:dyDescent="0.3">
      <c r="A80" s="536"/>
      <c r="B80" s="536"/>
      <c r="C80" s="536"/>
      <c r="D80" s="140"/>
      <c r="E80" s="140"/>
      <c r="F80" s="140"/>
      <c r="G80" s="140"/>
      <c r="H80" s="140"/>
    </row>
    <row r="81" spans="1:8" ht="15" x14ac:dyDescent="0.2">
      <c r="A81" s="538"/>
      <c r="B81" s="538"/>
      <c r="C81" s="539" t="s">
        <v>369</v>
      </c>
      <c r="D81" s="537"/>
      <c r="E81" s="538"/>
      <c r="F81" s="538"/>
      <c r="G81" s="538"/>
      <c r="H81" s="538"/>
    </row>
    <row r="82" spans="1:8" ht="15" x14ac:dyDescent="0.2">
      <c r="A82" s="538"/>
      <c r="B82" s="538"/>
      <c r="C82" s="540"/>
      <c r="D82" s="540"/>
      <c r="E82" s="538"/>
      <c r="F82" s="538"/>
      <c r="G82" s="538"/>
      <c r="H82" s="538"/>
    </row>
    <row r="83" spans="1:8" ht="15" x14ac:dyDescent="0.25">
      <c r="A83" s="690" t="s">
        <v>168</v>
      </c>
      <c r="B83" s="690"/>
      <c r="C83" s="690"/>
      <c r="D83" s="690"/>
      <c r="E83" s="690"/>
      <c r="F83" s="690"/>
      <c r="G83" s="690"/>
      <c r="H83" s="690"/>
    </row>
    <row r="84" spans="1:8" x14ac:dyDescent="0.2">
      <c r="A84" s="687" t="s">
        <v>170</v>
      </c>
      <c r="B84" s="687"/>
      <c r="C84" s="687"/>
      <c r="D84" s="687"/>
      <c r="E84" s="687"/>
      <c r="F84" s="687"/>
      <c r="G84" s="687"/>
      <c r="H84" s="687"/>
    </row>
    <row r="85" spans="1:8" ht="14.25" x14ac:dyDescent="0.2">
      <c r="A85" s="557"/>
      <c r="B85" s="557"/>
      <c r="C85" s="557"/>
      <c r="D85" s="557"/>
      <c r="E85" s="557"/>
      <c r="F85" s="557"/>
      <c r="G85" s="557"/>
      <c r="H85" s="557"/>
    </row>
    <row r="86" spans="1:8" ht="14.25" x14ac:dyDescent="0.2">
      <c r="A86" s="557"/>
      <c r="B86" s="557"/>
      <c r="C86" s="557"/>
      <c r="D86" s="557"/>
      <c r="E86" s="557"/>
      <c r="F86" s="557"/>
      <c r="G86" s="557"/>
      <c r="H86" s="557"/>
    </row>
    <row r="87" spans="1:8" ht="14.25" x14ac:dyDescent="0.2">
      <c r="A87" s="557"/>
      <c r="B87" s="557"/>
      <c r="C87" s="557"/>
      <c r="D87" s="557"/>
      <c r="E87" s="557"/>
      <c r="F87" s="557"/>
      <c r="G87" s="557"/>
      <c r="H87" s="557"/>
    </row>
  </sheetData>
  <mergeCells count="39">
    <mergeCell ref="A77:C77"/>
    <mergeCell ref="D77:H77"/>
    <mergeCell ref="A83:H83"/>
    <mergeCell ref="A84:H84"/>
    <mergeCell ref="A69:C69"/>
    <mergeCell ref="A73:B73"/>
    <mergeCell ref="D73:E73"/>
    <mergeCell ref="A76:C76"/>
    <mergeCell ref="D76:H76"/>
    <mergeCell ref="A53:H53"/>
    <mergeCell ref="A57:A58"/>
    <mergeCell ref="B57:B58"/>
    <mergeCell ref="C57:C58"/>
    <mergeCell ref="D57:D58"/>
    <mergeCell ref="E57:G57"/>
    <mergeCell ref="H57:H58"/>
    <mergeCell ref="G58:G59"/>
    <mergeCell ref="E59:F59"/>
    <mergeCell ref="D36:H36"/>
    <mergeCell ref="A42:H42"/>
    <mergeCell ref="A43:H43"/>
    <mergeCell ref="A48:B48"/>
    <mergeCell ref="A52:H52"/>
    <mergeCell ref="A36:C36"/>
    <mergeCell ref="A28:C28"/>
    <mergeCell ref="A32:B32"/>
    <mergeCell ref="D32:E32"/>
    <mergeCell ref="A35:C35"/>
    <mergeCell ref="D35:H35"/>
    <mergeCell ref="A5:H5"/>
    <mergeCell ref="A6:H6"/>
    <mergeCell ref="A10:A11"/>
    <mergeCell ref="B10:B11"/>
    <mergeCell ref="C10:C11"/>
    <mergeCell ref="D10:D11"/>
    <mergeCell ref="E10:G10"/>
    <mergeCell ref="H10:H11"/>
    <mergeCell ref="G11:G12"/>
    <mergeCell ref="E12:F12"/>
  </mergeCells>
  <pageMargins left="0.7" right="0.7" top="0.75" bottom="0.75" header="0.3" footer="0.3"/>
  <pageSetup paperSize="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20"/>
  <sheetViews>
    <sheetView workbookViewId="0">
      <selection activeCell="A6" sqref="A6:H220"/>
    </sheetView>
  </sheetViews>
  <sheetFormatPr defaultColWidth="9.140625" defaultRowHeight="12.75" x14ac:dyDescent="0.2"/>
  <cols>
    <col min="1" max="1" width="27.42578125" style="121" customWidth="1"/>
    <col min="2" max="2" width="8.5703125" style="121" customWidth="1"/>
    <col min="3" max="3" width="2.140625" style="121" customWidth="1"/>
    <col min="4" max="4" width="13.5703125" style="121" customWidth="1"/>
    <col min="5" max="5" width="12.85546875" style="121" customWidth="1"/>
    <col min="6" max="6" width="12.5703125" style="121" customWidth="1"/>
    <col min="7" max="7" width="13.140625" style="121" customWidth="1"/>
    <col min="8" max="8" width="12.7109375" style="121" customWidth="1"/>
    <col min="9" max="256" width="9.140625" style="121"/>
    <col min="257" max="257" width="27.42578125" style="121" customWidth="1"/>
    <col min="258" max="258" width="8.5703125" style="121" customWidth="1"/>
    <col min="259" max="259" width="2.140625" style="121" customWidth="1"/>
    <col min="260" max="260" width="13.5703125" style="121" customWidth="1"/>
    <col min="261" max="261" width="12.85546875" style="121" customWidth="1"/>
    <col min="262" max="262" width="12.5703125" style="121" customWidth="1"/>
    <col min="263" max="263" width="13.140625" style="121" customWidth="1"/>
    <col min="264" max="264" width="12.7109375" style="121" customWidth="1"/>
    <col min="265" max="512" width="9.140625" style="121"/>
    <col min="513" max="513" width="27.42578125" style="121" customWidth="1"/>
    <col min="514" max="514" width="8.5703125" style="121" customWidth="1"/>
    <col min="515" max="515" width="2.140625" style="121" customWidth="1"/>
    <col min="516" max="516" width="13.5703125" style="121" customWidth="1"/>
    <col min="517" max="517" width="12.85546875" style="121" customWidth="1"/>
    <col min="518" max="518" width="12.5703125" style="121" customWidth="1"/>
    <col min="519" max="519" width="13.140625" style="121" customWidth="1"/>
    <col min="520" max="520" width="12.7109375" style="121" customWidth="1"/>
    <col min="521" max="768" width="9.140625" style="121"/>
    <col min="769" max="769" width="27.42578125" style="121" customWidth="1"/>
    <col min="770" max="770" width="8.5703125" style="121" customWidth="1"/>
    <col min="771" max="771" width="2.140625" style="121" customWidth="1"/>
    <col min="772" max="772" width="13.5703125" style="121" customWidth="1"/>
    <col min="773" max="773" width="12.85546875" style="121" customWidth="1"/>
    <col min="774" max="774" width="12.5703125" style="121" customWidth="1"/>
    <col min="775" max="775" width="13.140625" style="121" customWidth="1"/>
    <col min="776" max="776" width="12.7109375" style="121" customWidth="1"/>
    <col min="777" max="1024" width="9.140625" style="121"/>
    <col min="1025" max="1025" width="27.42578125" style="121" customWidth="1"/>
    <col min="1026" max="1026" width="8.5703125" style="121" customWidth="1"/>
    <col min="1027" max="1027" width="2.140625" style="121" customWidth="1"/>
    <col min="1028" max="1028" width="13.5703125" style="121" customWidth="1"/>
    <col min="1029" max="1029" width="12.85546875" style="121" customWidth="1"/>
    <col min="1030" max="1030" width="12.5703125" style="121" customWidth="1"/>
    <col min="1031" max="1031" width="13.140625" style="121" customWidth="1"/>
    <col min="1032" max="1032" width="12.7109375" style="121" customWidth="1"/>
    <col min="1033" max="1280" width="9.140625" style="121"/>
    <col min="1281" max="1281" width="27.42578125" style="121" customWidth="1"/>
    <col min="1282" max="1282" width="8.5703125" style="121" customWidth="1"/>
    <col min="1283" max="1283" width="2.140625" style="121" customWidth="1"/>
    <col min="1284" max="1284" width="13.5703125" style="121" customWidth="1"/>
    <col min="1285" max="1285" width="12.85546875" style="121" customWidth="1"/>
    <col min="1286" max="1286" width="12.5703125" style="121" customWidth="1"/>
    <col min="1287" max="1287" width="13.140625" style="121" customWidth="1"/>
    <col min="1288" max="1288" width="12.7109375" style="121" customWidth="1"/>
    <col min="1289" max="1536" width="9.140625" style="121"/>
    <col min="1537" max="1537" width="27.42578125" style="121" customWidth="1"/>
    <col min="1538" max="1538" width="8.5703125" style="121" customWidth="1"/>
    <col min="1539" max="1539" width="2.140625" style="121" customWidth="1"/>
    <col min="1540" max="1540" width="13.5703125" style="121" customWidth="1"/>
    <col min="1541" max="1541" width="12.85546875" style="121" customWidth="1"/>
    <col min="1542" max="1542" width="12.5703125" style="121" customWidth="1"/>
    <col min="1543" max="1543" width="13.140625" style="121" customWidth="1"/>
    <col min="1544" max="1544" width="12.7109375" style="121" customWidth="1"/>
    <col min="1545" max="1792" width="9.140625" style="121"/>
    <col min="1793" max="1793" width="27.42578125" style="121" customWidth="1"/>
    <col min="1794" max="1794" width="8.5703125" style="121" customWidth="1"/>
    <col min="1795" max="1795" width="2.140625" style="121" customWidth="1"/>
    <col min="1796" max="1796" width="13.5703125" style="121" customWidth="1"/>
    <col min="1797" max="1797" width="12.85546875" style="121" customWidth="1"/>
    <col min="1798" max="1798" width="12.5703125" style="121" customWidth="1"/>
    <col min="1799" max="1799" width="13.140625" style="121" customWidth="1"/>
    <col min="1800" max="1800" width="12.7109375" style="121" customWidth="1"/>
    <col min="1801" max="2048" width="9.140625" style="121"/>
    <col min="2049" max="2049" width="27.42578125" style="121" customWidth="1"/>
    <col min="2050" max="2050" width="8.5703125" style="121" customWidth="1"/>
    <col min="2051" max="2051" width="2.140625" style="121" customWidth="1"/>
    <col min="2052" max="2052" width="13.5703125" style="121" customWidth="1"/>
    <col min="2053" max="2053" width="12.85546875" style="121" customWidth="1"/>
    <col min="2054" max="2054" width="12.5703125" style="121" customWidth="1"/>
    <col min="2055" max="2055" width="13.140625" style="121" customWidth="1"/>
    <col min="2056" max="2056" width="12.7109375" style="121" customWidth="1"/>
    <col min="2057" max="2304" width="9.140625" style="121"/>
    <col min="2305" max="2305" width="27.42578125" style="121" customWidth="1"/>
    <col min="2306" max="2306" width="8.5703125" style="121" customWidth="1"/>
    <col min="2307" max="2307" width="2.140625" style="121" customWidth="1"/>
    <col min="2308" max="2308" width="13.5703125" style="121" customWidth="1"/>
    <col min="2309" max="2309" width="12.85546875" style="121" customWidth="1"/>
    <col min="2310" max="2310" width="12.5703125" style="121" customWidth="1"/>
    <col min="2311" max="2311" width="13.140625" style="121" customWidth="1"/>
    <col min="2312" max="2312" width="12.7109375" style="121" customWidth="1"/>
    <col min="2313" max="2560" width="9.140625" style="121"/>
    <col min="2561" max="2561" width="27.42578125" style="121" customWidth="1"/>
    <col min="2562" max="2562" width="8.5703125" style="121" customWidth="1"/>
    <col min="2563" max="2563" width="2.140625" style="121" customWidth="1"/>
    <col min="2564" max="2564" width="13.5703125" style="121" customWidth="1"/>
    <col min="2565" max="2565" width="12.85546875" style="121" customWidth="1"/>
    <col min="2566" max="2566" width="12.5703125" style="121" customWidth="1"/>
    <col min="2567" max="2567" width="13.140625" style="121" customWidth="1"/>
    <col min="2568" max="2568" width="12.7109375" style="121" customWidth="1"/>
    <col min="2569" max="2816" width="9.140625" style="121"/>
    <col min="2817" max="2817" width="27.42578125" style="121" customWidth="1"/>
    <col min="2818" max="2818" width="8.5703125" style="121" customWidth="1"/>
    <col min="2819" max="2819" width="2.140625" style="121" customWidth="1"/>
    <col min="2820" max="2820" width="13.5703125" style="121" customWidth="1"/>
    <col min="2821" max="2821" width="12.85546875" style="121" customWidth="1"/>
    <col min="2822" max="2822" width="12.5703125" style="121" customWidth="1"/>
    <col min="2823" max="2823" width="13.140625" style="121" customWidth="1"/>
    <col min="2824" max="2824" width="12.7109375" style="121" customWidth="1"/>
    <col min="2825" max="3072" width="9.140625" style="121"/>
    <col min="3073" max="3073" width="27.42578125" style="121" customWidth="1"/>
    <col min="3074" max="3074" width="8.5703125" style="121" customWidth="1"/>
    <col min="3075" max="3075" width="2.140625" style="121" customWidth="1"/>
    <col min="3076" max="3076" width="13.5703125" style="121" customWidth="1"/>
    <col min="3077" max="3077" width="12.85546875" style="121" customWidth="1"/>
    <col min="3078" max="3078" width="12.5703125" style="121" customWidth="1"/>
    <col min="3079" max="3079" width="13.140625" style="121" customWidth="1"/>
    <col min="3080" max="3080" width="12.7109375" style="121" customWidth="1"/>
    <col min="3081" max="3328" width="9.140625" style="121"/>
    <col min="3329" max="3329" width="27.42578125" style="121" customWidth="1"/>
    <col min="3330" max="3330" width="8.5703125" style="121" customWidth="1"/>
    <col min="3331" max="3331" width="2.140625" style="121" customWidth="1"/>
    <col min="3332" max="3332" width="13.5703125" style="121" customWidth="1"/>
    <col min="3333" max="3333" width="12.85546875" style="121" customWidth="1"/>
    <col min="3334" max="3334" width="12.5703125" style="121" customWidth="1"/>
    <col min="3335" max="3335" width="13.140625" style="121" customWidth="1"/>
    <col min="3336" max="3336" width="12.7109375" style="121" customWidth="1"/>
    <col min="3337" max="3584" width="9.140625" style="121"/>
    <col min="3585" max="3585" width="27.42578125" style="121" customWidth="1"/>
    <col min="3586" max="3586" width="8.5703125" style="121" customWidth="1"/>
    <col min="3587" max="3587" width="2.140625" style="121" customWidth="1"/>
    <col min="3588" max="3588" width="13.5703125" style="121" customWidth="1"/>
    <col min="3589" max="3589" width="12.85546875" style="121" customWidth="1"/>
    <col min="3590" max="3590" width="12.5703125" style="121" customWidth="1"/>
    <col min="3591" max="3591" width="13.140625" style="121" customWidth="1"/>
    <col min="3592" max="3592" width="12.7109375" style="121" customWidth="1"/>
    <col min="3593" max="3840" width="9.140625" style="121"/>
    <col min="3841" max="3841" width="27.42578125" style="121" customWidth="1"/>
    <col min="3842" max="3842" width="8.5703125" style="121" customWidth="1"/>
    <col min="3843" max="3843" width="2.140625" style="121" customWidth="1"/>
    <col min="3844" max="3844" width="13.5703125" style="121" customWidth="1"/>
    <col min="3845" max="3845" width="12.85546875" style="121" customWidth="1"/>
    <col min="3846" max="3846" width="12.5703125" style="121" customWidth="1"/>
    <col min="3847" max="3847" width="13.140625" style="121" customWidth="1"/>
    <col min="3848" max="3848" width="12.7109375" style="121" customWidth="1"/>
    <col min="3849" max="4096" width="9.140625" style="121"/>
    <col min="4097" max="4097" width="27.42578125" style="121" customWidth="1"/>
    <col min="4098" max="4098" width="8.5703125" style="121" customWidth="1"/>
    <col min="4099" max="4099" width="2.140625" style="121" customWidth="1"/>
    <col min="4100" max="4100" width="13.5703125" style="121" customWidth="1"/>
    <col min="4101" max="4101" width="12.85546875" style="121" customWidth="1"/>
    <col min="4102" max="4102" width="12.5703125" style="121" customWidth="1"/>
    <col min="4103" max="4103" width="13.140625" style="121" customWidth="1"/>
    <col min="4104" max="4104" width="12.7109375" style="121" customWidth="1"/>
    <col min="4105" max="4352" width="9.140625" style="121"/>
    <col min="4353" max="4353" width="27.42578125" style="121" customWidth="1"/>
    <col min="4354" max="4354" width="8.5703125" style="121" customWidth="1"/>
    <col min="4355" max="4355" width="2.140625" style="121" customWidth="1"/>
    <col min="4356" max="4356" width="13.5703125" style="121" customWidth="1"/>
    <col min="4357" max="4357" width="12.85546875" style="121" customWidth="1"/>
    <col min="4358" max="4358" width="12.5703125" style="121" customWidth="1"/>
    <col min="4359" max="4359" width="13.140625" style="121" customWidth="1"/>
    <col min="4360" max="4360" width="12.7109375" style="121" customWidth="1"/>
    <col min="4361" max="4608" width="9.140625" style="121"/>
    <col min="4609" max="4609" width="27.42578125" style="121" customWidth="1"/>
    <col min="4610" max="4610" width="8.5703125" style="121" customWidth="1"/>
    <col min="4611" max="4611" width="2.140625" style="121" customWidth="1"/>
    <col min="4612" max="4612" width="13.5703125" style="121" customWidth="1"/>
    <col min="4613" max="4613" width="12.85546875" style="121" customWidth="1"/>
    <col min="4614" max="4614" width="12.5703125" style="121" customWidth="1"/>
    <col min="4615" max="4615" width="13.140625" style="121" customWidth="1"/>
    <col min="4616" max="4616" width="12.7109375" style="121" customWidth="1"/>
    <col min="4617" max="4864" width="9.140625" style="121"/>
    <col min="4865" max="4865" width="27.42578125" style="121" customWidth="1"/>
    <col min="4866" max="4866" width="8.5703125" style="121" customWidth="1"/>
    <col min="4867" max="4867" width="2.140625" style="121" customWidth="1"/>
    <col min="4868" max="4868" width="13.5703125" style="121" customWidth="1"/>
    <col min="4869" max="4869" width="12.85546875" style="121" customWidth="1"/>
    <col min="4870" max="4870" width="12.5703125" style="121" customWidth="1"/>
    <col min="4871" max="4871" width="13.140625" style="121" customWidth="1"/>
    <col min="4872" max="4872" width="12.7109375" style="121" customWidth="1"/>
    <col min="4873" max="5120" width="9.140625" style="121"/>
    <col min="5121" max="5121" width="27.42578125" style="121" customWidth="1"/>
    <col min="5122" max="5122" width="8.5703125" style="121" customWidth="1"/>
    <col min="5123" max="5123" width="2.140625" style="121" customWidth="1"/>
    <col min="5124" max="5124" width="13.5703125" style="121" customWidth="1"/>
    <col min="5125" max="5125" width="12.85546875" style="121" customWidth="1"/>
    <col min="5126" max="5126" width="12.5703125" style="121" customWidth="1"/>
    <col min="5127" max="5127" width="13.140625" style="121" customWidth="1"/>
    <col min="5128" max="5128" width="12.7109375" style="121" customWidth="1"/>
    <col min="5129" max="5376" width="9.140625" style="121"/>
    <col min="5377" max="5377" width="27.42578125" style="121" customWidth="1"/>
    <col min="5378" max="5378" width="8.5703125" style="121" customWidth="1"/>
    <col min="5379" max="5379" width="2.140625" style="121" customWidth="1"/>
    <col min="5380" max="5380" width="13.5703125" style="121" customWidth="1"/>
    <col min="5381" max="5381" width="12.85546875" style="121" customWidth="1"/>
    <col min="5382" max="5382" width="12.5703125" style="121" customWidth="1"/>
    <col min="5383" max="5383" width="13.140625" style="121" customWidth="1"/>
    <col min="5384" max="5384" width="12.7109375" style="121" customWidth="1"/>
    <col min="5385" max="5632" width="9.140625" style="121"/>
    <col min="5633" max="5633" width="27.42578125" style="121" customWidth="1"/>
    <col min="5634" max="5634" width="8.5703125" style="121" customWidth="1"/>
    <col min="5635" max="5635" width="2.140625" style="121" customWidth="1"/>
    <col min="5636" max="5636" width="13.5703125" style="121" customWidth="1"/>
    <col min="5637" max="5637" width="12.85546875" style="121" customWidth="1"/>
    <col min="5638" max="5638" width="12.5703125" style="121" customWidth="1"/>
    <col min="5639" max="5639" width="13.140625" style="121" customWidth="1"/>
    <col min="5640" max="5640" width="12.7109375" style="121" customWidth="1"/>
    <col min="5641" max="5888" width="9.140625" style="121"/>
    <col min="5889" max="5889" width="27.42578125" style="121" customWidth="1"/>
    <col min="5890" max="5890" width="8.5703125" style="121" customWidth="1"/>
    <col min="5891" max="5891" width="2.140625" style="121" customWidth="1"/>
    <col min="5892" max="5892" width="13.5703125" style="121" customWidth="1"/>
    <col min="5893" max="5893" width="12.85546875" style="121" customWidth="1"/>
    <col min="5894" max="5894" width="12.5703125" style="121" customWidth="1"/>
    <col min="5895" max="5895" width="13.140625" style="121" customWidth="1"/>
    <col min="5896" max="5896" width="12.7109375" style="121" customWidth="1"/>
    <col min="5897" max="6144" width="9.140625" style="121"/>
    <col min="6145" max="6145" width="27.42578125" style="121" customWidth="1"/>
    <col min="6146" max="6146" width="8.5703125" style="121" customWidth="1"/>
    <col min="6147" max="6147" width="2.140625" style="121" customWidth="1"/>
    <col min="6148" max="6148" width="13.5703125" style="121" customWidth="1"/>
    <col min="6149" max="6149" width="12.85546875" style="121" customWidth="1"/>
    <col min="6150" max="6150" width="12.5703125" style="121" customWidth="1"/>
    <col min="6151" max="6151" width="13.140625" style="121" customWidth="1"/>
    <col min="6152" max="6152" width="12.7109375" style="121" customWidth="1"/>
    <col min="6153" max="6400" width="9.140625" style="121"/>
    <col min="6401" max="6401" width="27.42578125" style="121" customWidth="1"/>
    <col min="6402" max="6402" width="8.5703125" style="121" customWidth="1"/>
    <col min="6403" max="6403" width="2.140625" style="121" customWidth="1"/>
    <col min="6404" max="6404" width="13.5703125" style="121" customWidth="1"/>
    <col min="6405" max="6405" width="12.85546875" style="121" customWidth="1"/>
    <col min="6406" max="6406" width="12.5703125" style="121" customWidth="1"/>
    <col min="6407" max="6407" width="13.140625" style="121" customWidth="1"/>
    <col min="6408" max="6408" width="12.7109375" style="121" customWidth="1"/>
    <col min="6409" max="6656" width="9.140625" style="121"/>
    <col min="6657" max="6657" width="27.42578125" style="121" customWidth="1"/>
    <col min="6658" max="6658" width="8.5703125" style="121" customWidth="1"/>
    <col min="6659" max="6659" width="2.140625" style="121" customWidth="1"/>
    <col min="6660" max="6660" width="13.5703125" style="121" customWidth="1"/>
    <col min="6661" max="6661" width="12.85546875" style="121" customWidth="1"/>
    <col min="6662" max="6662" width="12.5703125" style="121" customWidth="1"/>
    <col min="6663" max="6663" width="13.140625" style="121" customWidth="1"/>
    <col min="6664" max="6664" width="12.7109375" style="121" customWidth="1"/>
    <col min="6665" max="6912" width="9.140625" style="121"/>
    <col min="6913" max="6913" width="27.42578125" style="121" customWidth="1"/>
    <col min="6914" max="6914" width="8.5703125" style="121" customWidth="1"/>
    <col min="6915" max="6915" width="2.140625" style="121" customWidth="1"/>
    <col min="6916" max="6916" width="13.5703125" style="121" customWidth="1"/>
    <col min="6917" max="6917" width="12.85546875" style="121" customWidth="1"/>
    <col min="6918" max="6918" width="12.5703125" style="121" customWidth="1"/>
    <col min="6919" max="6919" width="13.140625" style="121" customWidth="1"/>
    <col min="6920" max="6920" width="12.7109375" style="121" customWidth="1"/>
    <col min="6921" max="7168" width="9.140625" style="121"/>
    <col min="7169" max="7169" width="27.42578125" style="121" customWidth="1"/>
    <col min="7170" max="7170" width="8.5703125" style="121" customWidth="1"/>
    <col min="7171" max="7171" width="2.140625" style="121" customWidth="1"/>
    <col min="7172" max="7172" width="13.5703125" style="121" customWidth="1"/>
    <col min="7173" max="7173" width="12.85546875" style="121" customWidth="1"/>
    <col min="7174" max="7174" width="12.5703125" style="121" customWidth="1"/>
    <col min="7175" max="7175" width="13.140625" style="121" customWidth="1"/>
    <col min="7176" max="7176" width="12.7109375" style="121" customWidth="1"/>
    <col min="7177" max="7424" width="9.140625" style="121"/>
    <col min="7425" max="7425" width="27.42578125" style="121" customWidth="1"/>
    <col min="7426" max="7426" width="8.5703125" style="121" customWidth="1"/>
    <col min="7427" max="7427" width="2.140625" style="121" customWidth="1"/>
    <col min="7428" max="7428" width="13.5703125" style="121" customWidth="1"/>
    <col min="7429" max="7429" width="12.85546875" style="121" customWidth="1"/>
    <col min="7430" max="7430" width="12.5703125" style="121" customWidth="1"/>
    <col min="7431" max="7431" width="13.140625" style="121" customWidth="1"/>
    <col min="7432" max="7432" width="12.7109375" style="121" customWidth="1"/>
    <col min="7433" max="7680" width="9.140625" style="121"/>
    <col min="7681" max="7681" width="27.42578125" style="121" customWidth="1"/>
    <col min="7682" max="7682" width="8.5703125" style="121" customWidth="1"/>
    <col min="7683" max="7683" width="2.140625" style="121" customWidth="1"/>
    <col min="7684" max="7684" width="13.5703125" style="121" customWidth="1"/>
    <col min="7685" max="7685" width="12.85546875" style="121" customWidth="1"/>
    <col min="7686" max="7686" width="12.5703125" style="121" customWidth="1"/>
    <col min="7687" max="7687" width="13.140625" style="121" customWidth="1"/>
    <col min="7688" max="7688" width="12.7109375" style="121" customWidth="1"/>
    <col min="7689" max="7936" width="9.140625" style="121"/>
    <col min="7937" max="7937" width="27.42578125" style="121" customWidth="1"/>
    <col min="7938" max="7938" width="8.5703125" style="121" customWidth="1"/>
    <col min="7939" max="7939" width="2.140625" style="121" customWidth="1"/>
    <col min="7940" max="7940" width="13.5703125" style="121" customWidth="1"/>
    <col min="7941" max="7941" width="12.85546875" style="121" customWidth="1"/>
    <col min="7942" max="7942" width="12.5703125" style="121" customWidth="1"/>
    <col min="7943" max="7943" width="13.140625" style="121" customWidth="1"/>
    <col min="7944" max="7944" width="12.7109375" style="121" customWidth="1"/>
    <col min="7945" max="8192" width="9.140625" style="121"/>
    <col min="8193" max="8193" width="27.42578125" style="121" customWidth="1"/>
    <col min="8194" max="8194" width="8.5703125" style="121" customWidth="1"/>
    <col min="8195" max="8195" width="2.140625" style="121" customWidth="1"/>
    <col min="8196" max="8196" width="13.5703125" style="121" customWidth="1"/>
    <col min="8197" max="8197" width="12.85546875" style="121" customWidth="1"/>
    <col min="8198" max="8198" width="12.5703125" style="121" customWidth="1"/>
    <col min="8199" max="8199" width="13.140625" style="121" customWidth="1"/>
    <col min="8200" max="8200" width="12.7109375" style="121" customWidth="1"/>
    <col min="8201" max="8448" width="9.140625" style="121"/>
    <col min="8449" max="8449" width="27.42578125" style="121" customWidth="1"/>
    <col min="8450" max="8450" width="8.5703125" style="121" customWidth="1"/>
    <col min="8451" max="8451" width="2.140625" style="121" customWidth="1"/>
    <col min="8452" max="8452" width="13.5703125" style="121" customWidth="1"/>
    <col min="8453" max="8453" width="12.85546875" style="121" customWidth="1"/>
    <col min="8454" max="8454" width="12.5703125" style="121" customWidth="1"/>
    <col min="8455" max="8455" width="13.140625" style="121" customWidth="1"/>
    <col min="8456" max="8456" width="12.7109375" style="121" customWidth="1"/>
    <col min="8457" max="8704" width="9.140625" style="121"/>
    <col min="8705" max="8705" width="27.42578125" style="121" customWidth="1"/>
    <col min="8706" max="8706" width="8.5703125" style="121" customWidth="1"/>
    <col min="8707" max="8707" width="2.140625" style="121" customWidth="1"/>
    <col min="8708" max="8708" width="13.5703125" style="121" customWidth="1"/>
    <col min="8709" max="8709" width="12.85546875" style="121" customWidth="1"/>
    <col min="8710" max="8710" width="12.5703125" style="121" customWidth="1"/>
    <col min="8711" max="8711" width="13.140625" style="121" customWidth="1"/>
    <col min="8712" max="8712" width="12.7109375" style="121" customWidth="1"/>
    <col min="8713" max="8960" width="9.140625" style="121"/>
    <col min="8961" max="8961" width="27.42578125" style="121" customWidth="1"/>
    <col min="8962" max="8962" width="8.5703125" style="121" customWidth="1"/>
    <col min="8963" max="8963" width="2.140625" style="121" customWidth="1"/>
    <col min="8964" max="8964" width="13.5703125" style="121" customWidth="1"/>
    <col min="8965" max="8965" width="12.85546875" style="121" customWidth="1"/>
    <col min="8966" max="8966" width="12.5703125" style="121" customWidth="1"/>
    <col min="8967" max="8967" width="13.140625" style="121" customWidth="1"/>
    <col min="8968" max="8968" width="12.7109375" style="121" customWidth="1"/>
    <col min="8969" max="9216" width="9.140625" style="121"/>
    <col min="9217" max="9217" width="27.42578125" style="121" customWidth="1"/>
    <col min="9218" max="9218" width="8.5703125" style="121" customWidth="1"/>
    <col min="9219" max="9219" width="2.140625" style="121" customWidth="1"/>
    <col min="9220" max="9220" width="13.5703125" style="121" customWidth="1"/>
    <col min="9221" max="9221" width="12.85546875" style="121" customWidth="1"/>
    <col min="9222" max="9222" width="12.5703125" style="121" customWidth="1"/>
    <col min="9223" max="9223" width="13.140625" style="121" customWidth="1"/>
    <col min="9224" max="9224" width="12.7109375" style="121" customWidth="1"/>
    <col min="9225" max="9472" width="9.140625" style="121"/>
    <col min="9473" max="9473" width="27.42578125" style="121" customWidth="1"/>
    <col min="9474" max="9474" width="8.5703125" style="121" customWidth="1"/>
    <col min="9475" max="9475" width="2.140625" style="121" customWidth="1"/>
    <col min="9476" max="9476" width="13.5703125" style="121" customWidth="1"/>
    <col min="9477" max="9477" width="12.85546875" style="121" customWidth="1"/>
    <col min="9478" max="9478" width="12.5703125" style="121" customWidth="1"/>
    <col min="9479" max="9479" width="13.140625" style="121" customWidth="1"/>
    <col min="9480" max="9480" width="12.7109375" style="121" customWidth="1"/>
    <col min="9481" max="9728" width="9.140625" style="121"/>
    <col min="9729" max="9729" width="27.42578125" style="121" customWidth="1"/>
    <col min="9730" max="9730" width="8.5703125" style="121" customWidth="1"/>
    <col min="9731" max="9731" width="2.140625" style="121" customWidth="1"/>
    <col min="9732" max="9732" width="13.5703125" style="121" customWidth="1"/>
    <col min="9733" max="9733" width="12.85546875" style="121" customWidth="1"/>
    <col min="9734" max="9734" width="12.5703125" style="121" customWidth="1"/>
    <col min="9735" max="9735" width="13.140625" style="121" customWidth="1"/>
    <col min="9736" max="9736" width="12.7109375" style="121" customWidth="1"/>
    <col min="9737" max="9984" width="9.140625" style="121"/>
    <col min="9985" max="9985" width="27.42578125" style="121" customWidth="1"/>
    <col min="9986" max="9986" width="8.5703125" style="121" customWidth="1"/>
    <col min="9987" max="9987" width="2.140625" style="121" customWidth="1"/>
    <col min="9988" max="9988" width="13.5703125" style="121" customWidth="1"/>
    <col min="9989" max="9989" width="12.85546875" style="121" customWidth="1"/>
    <col min="9990" max="9990" width="12.5703125" style="121" customWidth="1"/>
    <col min="9991" max="9991" width="13.140625" style="121" customWidth="1"/>
    <col min="9992" max="9992" width="12.7109375" style="121" customWidth="1"/>
    <col min="9993" max="10240" width="9.140625" style="121"/>
    <col min="10241" max="10241" width="27.42578125" style="121" customWidth="1"/>
    <col min="10242" max="10242" width="8.5703125" style="121" customWidth="1"/>
    <col min="10243" max="10243" width="2.140625" style="121" customWidth="1"/>
    <col min="10244" max="10244" width="13.5703125" style="121" customWidth="1"/>
    <col min="10245" max="10245" width="12.85546875" style="121" customWidth="1"/>
    <col min="10246" max="10246" width="12.5703125" style="121" customWidth="1"/>
    <col min="10247" max="10247" width="13.140625" style="121" customWidth="1"/>
    <col min="10248" max="10248" width="12.7109375" style="121" customWidth="1"/>
    <col min="10249" max="10496" width="9.140625" style="121"/>
    <col min="10497" max="10497" width="27.42578125" style="121" customWidth="1"/>
    <col min="10498" max="10498" width="8.5703125" style="121" customWidth="1"/>
    <col min="10499" max="10499" width="2.140625" style="121" customWidth="1"/>
    <col min="10500" max="10500" width="13.5703125" style="121" customWidth="1"/>
    <col min="10501" max="10501" width="12.85546875" style="121" customWidth="1"/>
    <col min="10502" max="10502" width="12.5703125" style="121" customWidth="1"/>
    <col min="10503" max="10503" width="13.140625" style="121" customWidth="1"/>
    <col min="10504" max="10504" width="12.7109375" style="121" customWidth="1"/>
    <col min="10505" max="10752" width="9.140625" style="121"/>
    <col min="10753" max="10753" width="27.42578125" style="121" customWidth="1"/>
    <col min="10754" max="10754" width="8.5703125" style="121" customWidth="1"/>
    <col min="10755" max="10755" width="2.140625" style="121" customWidth="1"/>
    <col min="10756" max="10756" width="13.5703125" style="121" customWidth="1"/>
    <col min="10757" max="10757" width="12.85546875" style="121" customWidth="1"/>
    <col min="10758" max="10758" width="12.5703125" style="121" customWidth="1"/>
    <col min="10759" max="10759" width="13.140625" style="121" customWidth="1"/>
    <col min="10760" max="10760" width="12.7109375" style="121" customWidth="1"/>
    <col min="10761" max="11008" width="9.140625" style="121"/>
    <col min="11009" max="11009" width="27.42578125" style="121" customWidth="1"/>
    <col min="11010" max="11010" width="8.5703125" style="121" customWidth="1"/>
    <col min="11011" max="11011" width="2.140625" style="121" customWidth="1"/>
    <col min="11012" max="11012" width="13.5703125" style="121" customWidth="1"/>
    <col min="11013" max="11013" width="12.85546875" style="121" customWidth="1"/>
    <col min="11014" max="11014" width="12.5703125" style="121" customWidth="1"/>
    <col min="11015" max="11015" width="13.140625" style="121" customWidth="1"/>
    <col min="11016" max="11016" width="12.7109375" style="121" customWidth="1"/>
    <col min="11017" max="11264" width="9.140625" style="121"/>
    <col min="11265" max="11265" width="27.42578125" style="121" customWidth="1"/>
    <col min="11266" max="11266" width="8.5703125" style="121" customWidth="1"/>
    <col min="11267" max="11267" width="2.140625" style="121" customWidth="1"/>
    <col min="11268" max="11268" width="13.5703125" style="121" customWidth="1"/>
    <col min="11269" max="11269" width="12.85546875" style="121" customWidth="1"/>
    <col min="11270" max="11270" width="12.5703125" style="121" customWidth="1"/>
    <col min="11271" max="11271" width="13.140625" style="121" customWidth="1"/>
    <col min="11272" max="11272" width="12.7109375" style="121" customWidth="1"/>
    <col min="11273" max="11520" width="9.140625" style="121"/>
    <col min="11521" max="11521" width="27.42578125" style="121" customWidth="1"/>
    <col min="11522" max="11522" width="8.5703125" style="121" customWidth="1"/>
    <col min="11523" max="11523" width="2.140625" style="121" customWidth="1"/>
    <col min="11524" max="11524" width="13.5703125" style="121" customWidth="1"/>
    <col min="11525" max="11525" width="12.85546875" style="121" customWidth="1"/>
    <col min="11526" max="11526" width="12.5703125" style="121" customWidth="1"/>
    <col min="11527" max="11527" width="13.140625" style="121" customWidth="1"/>
    <col min="11528" max="11528" width="12.7109375" style="121" customWidth="1"/>
    <col min="11529" max="11776" width="9.140625" style="121"/>
    <col min="11777" max="11777" width="27.42578125" style="121" customWidth="1"/>
    <col min="11778" max="11778" width="8.5703125" style="121" customWidth="1"/>
    <col min="11779" max="11779" width="2.140625" style="121" customWidth="1"/>
    <col min="11780" max="11780" width="13.5703125" style="121" customWidth="1"/>
    <col min="11781" max="11781" width="12.85546875" style="121" customWidth="1"/>
    <col min="11782" max="11782" width="12.5703125" style="121" customWidth="1"/>
    <col min="11783" max="11783" width="13.140625" style="121" customWidth="1"/>
    <col min="11784" max="11784" width="12.7109375" style="121" customWidth="1"/>
    <col min="11785" max="12032" width="9.140625" style="121"/>
    <col min="12033" max="12033" width="27.42578125" style="121" customWidth="1"/>
    <col min="12034" max="12034" width="8.5703125" style="121" customWidth="1"/>
    <col min="12035" max="12035" width="2.140625" style="121" customWidth="1"/>
    <col min="12036" max="12036" width="13.5703125" style="121" customWidth="1"/>
    <col min="12037" max="12037" width="12.85546875" style="121" customWidth="1"/>
    <col min="12038" max="12038" width="12.5703125" style="121" customWidth="1"/>
    <col min="12039" max="12039" width="13.140625" style="121" customWidth="1"/>
    <col min="12040" max="12040" width="12.7109375" style="121" customWidth="1"/>
    <col min="12041" max="12288" width="9.140625" style="121"/>
    <col min="12289" max="12289" width="27.42578125" style="121" customWidth="1"/>
    <col min="12290" max="12290" width="8.5703125" style="121" customWidth="1"/>
    <col min="12291" max="12291" width="2.140625" style="121" customWidth="1"/>
    <col min="12292" max="12292" width="13.5703125" style="121" customWidth="1"/>
    <col min="12293" max="12293" width="12.85546875" style="121" customWidth="1"/>
    <col min="12294" max="12294" width="12.5703125" style="121" customWidth="1"/>
    <col min="12295" max="12295" width="13.140625" style="121" customWidth="1"/>
    <col min="12296" max="12296" width="12.7109375" style="121" customWidth="1"/>
    <col min="12297" max="12544" width="9.140625" style="121"/>
    <col min="12545" max="12545" width="27.42578125" style="121" customWidth="1"/>
    <col min="12546" max="12546" width="8.5703125" style="121" customWidth="1"/>
    <col min="12547" max="12547" width="2.140625" style="121" customWidth="1"/>
    <col min="12548" max="12548" width="13.5703125" style="121" customWidth="1"/>
    <col min="12549" max="12549" width="12.85546875" style="121" customWidth="1"/>
    <col min="12550" max="12550" width="12.5703125" style="121" customWidth="1"/>
    <col min="12551" max="12551" width="13.140625" style="121" customWidth="1"/>
    <col min="12552" max="12552" width="12.7109375" style="121" customWidth="1"/>
    <col min="12553" max="12800" width="9.140625" style="121"/>
    <col min="12801" max="12801" width="27.42578125" style="121" customWidth="1"/>
    <col min="12802" max="12802" width="8.5703125" style="121" customWidth="1"/>
    <col min="12803" max="12803" width="2.140625" style="121" customWidth="1"/>
    <col min="12804" max="12804" width="13.5703125" style="121" customWidth="1"/>
    <col min="12805" max="12805" width="12.85546875" style="121" customWidth="1"/>
    <col min="12806" max="12806" width="12.5703125" style="121" customWidth="1"/>
    <col min="12807" max="12807" width="13.140625" style="121" customWidth="1"/>
    <col min="12808" max="12808" width="12.7109375" style="121" customWidth="1"/>
    <col min="12809" max="13056" width="9.140625" style="121"/>
    <col min="13057" max="13057" width="27.42578125" style="121" customWidth="1"/>
    <col min="13058" max="13058" width="8.5703125" style="121" customWidth="1"/>
    <col min="13059" max="13059" width="2.140625" style="121" customWidth="1"/>
    <col min="13060" max="13060" width="13.5703125" style="121" customWidth="1"/>
    <col min="13061" max="13061" width="12.85546875" style="121" customWidth="1"/>
    <col min="13062" max="13062" width="12.5703125" style="121" customWidth="1"/>
    <col min="13063" max="13063" width="13.140625" style="121" customWidth="1"/>
    <col min="13064" max="13064" width="12.7109375" style="121" customWidth="1"/>
    <col min="13065" max="13312" width="9.140625" style="121"/>
    <col min="13313" max="13313" width="27.42578125" style="121" customWidth="1"/>
    <col min="13314" max="13314" width="8.5703125" style="121" customWidth="1"/>
    <col min="13315" max="13315" width="2.140625" style="121" customWidth="1"/>
    <col min="13316" max="13316" width="13.5703125" style="121" customWidth="1"/>
    <col min="13317" max="13317" width="12.85546875" style="121" customWidth="1"/>
    <col min="13318" max="13318" width="12.5703125" style="121" customWidth="1"/>
    <col min="13319" max="13319" width="13.140625" style="121" customWidth="1"/>
    <col min="13320" max="13320" width="12.7109375" style="121" customWidth="1"/>
    <col min="13321" max="13568" width="9.140625" style="121"/>
    <col min="13569" max="13569" width="27.42578125" style="121" customWidth="1"/>
    <col min="13570" max="13570" width="8.5703125" style="121" customWidth="1"/>
    <col min="13571" max="13571" width="2.140625" style="121" customWidth="1"/>
    <col min="13572" max="13572" width="13.5703125" style="121" customWidth="1"/>
    <col min="13573" max="13573" width="12.85546875" style="121" customWidth="1"/>
    <col min="13574" max="13574" width="12.5703125" style="121" customWidth="1"/>
    <col min="13575" max="13575" width="13.140625" style="121" customWidth="1"/>
    <col min="13576" max="13576" width="12.7109375" style="121" customWidth="1"/>
    <col min="13577" max="13824" width="9.140625" style="121"/>
    <col min="13825" max="13825" width="27.42578125" style="121" customWidth="1"/>
    <col min="13826" max="13826" width="8.5703125" style="121" customWidth="1"/>
    <col min="13827" max="13827" width="2.140625" style="121" customWidth="1"/>
    <col min="13828" max="13828" width="13.5703125" style="121" customWidth="1"/>
    <col min="13829" max="13829" width="12.85546875" style="121" customWidth="1"/>
    <col min="13830" max="13830" width="12.5703125" style="121" customWidth="1"/>
    <col min="13831" max="13831" width="13.140625" style="121" customWidth="1"/>
    <col min="13832" max="13832" width="12.7109375" style="121" customWidth="1"/>
    <col min="13833" max="14080" width="9.140625" style="121"/>
    <col min="14081" max="14081" width="27.42578125" style="121" customWidth="1"/>
    <col min="14082" max="14082" width="8.5703125" style="121" customWidth="1"/>
    <col min="14083" max="14083" width="2.140625" style="121" customWidth="1"/>
    <col min="14084" max="14084" width="13.5703125" style="121" customWidth="1"/>
    <col min="14085" max="14085" width="12.85546875" style="121" customWidth="1"/>
    <col min="14086" max="14086" width="12.5703125" style="121" customWidth="1"/>
    <col min="14087" max="14087" width="13.140625" style="121" customWidth="1"/>
    <col min="14088" max="14088" width="12.7109375" style="121" customWidth="1"/>
    <col min="14089" max="14336" width="9.140625" style="121"/>
    <col min="14337" max="14337" width="27.42578125" style="121" customWidth="1"/>
    <col min="14338" max="14338" width="8.5703125" style="121" customWidth="1"/>
    <col min="14339" max="14339" width="2.140625" style="121" customWidth="1"/>
    <col min="14340" max="14340" width="13.5703125" style="121" customWidth="1"/>
    <col min="14341" max="14341" width="12.85546875" style="121" customWidth="1"/>
    <col min="14342" max="14342" width="12.5703125" style="121" customWidth="1"/>
    <col min="14343" max="14343" width="13.140625" style="121" customWidth="1"/>
    <col min="14344" max="14344" width="12.7109375" style="121" customWidth="1"/>
    <col min="14345" max="14592" width="9.140625" style="121"/>
    <col min="14593" max="14593" width="27.42578125" style="121" customWidth="1"/>
    <col min="14594" max="14594" width="8.5703125" style="121" customWidth="1"/>
    <col min="14595" max="14595" width="2.140625" style="121" customWidth="1"/>
    <col min="14596" max="14596" width="13.5703125" style="121" customWidth="1"/>
    <col min="14597" max="14597" width="12.85546875" style="121" customWidth="1"/>
    <col min="14598" max="14598" width="12.5703125" style="121" customWidth="1"/>
    <col min="14599" max="14599" width="13.140625" style="121" customWidth="1"/>
    <col min="14600" max="14600" width="12.7109375" style="121" customWidth="1"/>
    <col min="14601" max="14848" width="9.140625" style="121"/>
    <col min="14849" max="14849" width="27.42578125" style="121" customWidth="1"/>
    <col min="14850" max="14850" width="8.5703125" style="121" customWidth="1"/>
    <col min="14851" max="14851" width="2.140625" style="121" customWidth="1"/>
    <col min="14852" max="14852" width="13.5703125" style="121" customWidth="1"/>
    <col min="14853" max="14853" width="12.85546875" style="121" customWidth="1"/>
    <col min="14854" max="14854" width="12.5703125" style="121" customWidth="1"/>
    <col min="14855" max="14855" width="13.140625" style="121" customWidth="1"/>
    <col min="14856" max="14856" width="12.7109375" style="121" customWidth="1"/>
    <col min="14857" max="15104" width="9.140625" style="121"/>
    <col min="15105" max="15105" width="27.42578125" style="121" customWidth="1"/>
    <col min="15106" max="15106" width="8.5703125" style="121" customWidth="1"/>
    <col min="15107" max="15107" width="2.140625" style="121" customWidth="1"/>
    <col min="15108" max="15108" width="13.5703125" style="121" customWidth="1"/>
    <col min="15109" max="15109" width="12.85546875" style="121" customWidth="1"/>
    <col min="15110" max="15110" width="12.5703125" style="121" customWidth="1"/>
    <col min="15111" max="15111" width="13.140625" style="121" customWidth="1"/>
    <col min="15112" max="15112" width="12.7109375" style="121" customWidth="1"/>
    <col min="15113" max="15360" width="9.140625" style="121"/>
    <col min="15361" max="15361" width="27.42578125" style="121" customWidth="1"/>
    <col min="15362" max="15362" width="8.5703125" style="121" customWidth="1"/>
    <col min="15363" max="15363" width="2.140625" style="121" customWidth="1"/>
    <col min="15364" max="15364" width="13.5703125" style="121" customWidth="1"/>
    <col min="15365" max="15365" width="12.85546875" style="121" customWidth="1"/>
    <col min="15366" max="15366" width="12.5703125" style="121" customWidth="1"/>
    <col min="15367" max="15367" width="13.140625" style="121" customWidth="1"/>
    <col min="15368" max="15368" width="12.7109375" style="121" customWidth="1"/>
    <col min="15369" max="15616" width="9.140625" style="121"/>
    <col min="15617" max="15617" width="27.42578125" style="121" customWidth="1"/>
    <col min="15618" max="15618" width="8.5703125" style="121" customWidth="1"/>
    <col min="15619" max="15619" width="2.140625" style="121" customWidth="1"/>
    <col min="15620" max="15620" width="13.5703125" style="121" customWidth="1"/>
    <col min="15621" max="15621" width="12.85546875" style="121" customWidth="1"/>
    <col min="15622" max="15622" width="12.5703125" style="121" customWidth="1"/>
    <col min="15623" max="15623" width="13.140625" style="121" customWidth="1"/>
    <col min="15624" max="15624" width="12.7109375" style="121" customWidth="1"/>
    <col min="15625" max="15872" width="9.140625" style="121"/>
    <col min="15873" max="15873" width="27.42578125" style="121" customWidth="1"/>
    <col min="15874" max="15874" width="8.5703125" style="121" customWidth="1"/>
    <col min="15875" max="15875" width="2.140625" style="121" customWidth="1"/>
    <col min="15876" max="15876" width="13.5703125" style="121" customWidth="1"/>
    <col min="15877" max="15877" width="12.85546875" style="121" customWidth="1"/>
    <col min="15878" max="15878" width="12.5703125" style="121" customWidth="1"/>
    <col min="15879" max="15879" width="13.140625" style="121" customWidth="1"/>
    <col min="15880" max="15880" width="12.7109375" style="121" customWidth="1"/>
    <col min="15881" max="16128" width="9.140625" style="121"/>
    <col min="16129" max="16129" width="27.42578125" style="121" customWidth="1"/>
    <col min="16130" max="16130" width="8.5703125" style="121" customWidth="1"/>
    <col min="16131" max="16131" width="2.140625" style="121" customWidth="1"/>
    <col min="16132" max="16132" width="13.5703125" style="121" customWidth="1"/>
    <col min="16133" max="16133" width="12.85546875" style="121" customWidth="1"/>
    <col min="16134" max="16134" width="12.5703125" style="121" customWidth="1"/>
    <col min="16135" max="16135" width="13.140625" style="121" customWidth="1"/>
    <col min="16136" max="16136" width="12.7109375" style="121" customWidth="1"/>
    <col min="16137" max="16384" width="9.140625" style="121"/>
  </cols>
  <sheetData>
    <row r="1" spans="1:8" ht="14.25" x14ac:dyDescent="0.2">
      <c r="A1" s="150"/>
      <c r="H1" s="151"/>
    </row>
    <row r="2" spans="1:8" ht="11.25" customHeight="1" x14ac:dyDescent="0.3">
      <c r="A2" s="152" t="s">
        <v>383</v>
      </c>
      <c r="B2" s="153"/>
      <c r="C2" s="153"/>
      <c r="D2" s="153"/>
      <c r="E2" s="153"/>
      <c r="F2" s="153"/>
      <c r="G2" s="153"/>
      <c r="H2" s="154"/>
    </row>
    <row r="3" spans="1:8" ht="15" x14ac:dyDescent="0.2">
      <c r="A3" s="727" t="s">
        <v>384</v>
      </c>
      <c r="B3" s="728"/>
      <c r="C3" s="728"/>
      <c r="D3" s="728"/>
      <c r="E3" s="728"/>
      <c r="F3" s="728"/>
      <c r="G3" s="728"/>
      <c r="H3" s="729"/>
    </row>
    <row r="4" spans="1:8" x14ac:dyDescent="0.2">
      <c r="A4" s="730" t="s">
        <v>385</v>
      </c>
      <c r="B4" s="731"/>
      <c r="C4" s="731"/>
      <c r="D4" s="731"/>
      <c r="E4" s="731"/>
      <c r="F4" s="731"/>
      <c r="G4" s="731"/>
      <c r="H4" s="732"/>
    </row>
    <row r="5" spans="1:8" x14ac:dyDescent="0.2">
      <c r="A5" s="733" t="s">
        <v>2</v>
      </c>
      <c r="B5" s="734"/>
      <c r="C5" s="735"/>
      <c r="D5" s="734"/>
      <c r="E5" s="734"/>
      <c r="F5" s="734"/>
      <c r="G5" s="734"/>
      <c r="H5" s="736"/>
    </row>
    <row r="6" spans="1:8" s="155" customFormat="1" ht="12.75" customHeight="1" x14ac:dyDescent="0.2">
      <c r="A6" s="737" t="s">
        <v>386</v>
      </c>
      <c r="B6" s="558"/>
      <c r="C6" s="739" t="s">
        <v>387</v>
      </c>
      <c r="D6" s="559"/>
      <c r="E6" s="741" t="s">
        <v>648</v>
      </c>
      <c r="F6" s="742"/>
      <c r="G6" s="743"/>
      <c r="H6" s="560"/>
    </row>
    <row r="7" spans="1:8" s="155" customFormat="1" ht="11.25" customHeight="1" x14ac:dyDescent="0.2">
      <c r="A7" s="738"/>
      <c r="B7" s="561" t="s">
        <v>14</v>
      </c>
      <c r="C7" s="740"/>
      <c r="D7" s="562" t="s">
        <v>15</v>
      </c>
      <c r="E7" s="744" t="s">
        <v>18</v>
      </c>
      <c r="F7" s="744" t="s">
        <v>19</v>
      </c>
      <c r="G7" s="563"/>
      <c r="H7" s="564" t="s">
        <v>16</v>
      </c>
    </row>
    <row r="8" spans="1:8" s="155" customFormat="1" ht="12" customHeight="1" x14ac:dyDescent="0.2">
      <c r="A8" s="738"/>
      <c r="B8" s="561" t="s">
        <v>17</v>
      </c>
      <c r="C8" s="740"/>
      <c r="D8" s="562">
        <v>2019</v>
      </c>
      <c r="E8" s="745"/>
      <c r="F8" s="745"/>
      <c r="G8" s="562" t="s">
        <v>20</v>
      </c>
      <c r="H8" s="565">
        <v>2021</v>
      </c>
    </row>
    <row r="9" spans="1:8" s="155" customFormat="1" ht="11.25" customHeight="1" x14ac:dyDescent="0.2">
      <c r="A9" s="738"/>
      <c r="B9" s="561"/>
      <c r="C9" s="740"/>
      <c r="D9" s="562" t="s">
        <v>21</v>
      </c>
      <c r="E9" s="562" t="s">
        <v>21</v>
      </c>
      <c r="F9" s="562" t="s">
        <v>22</v>
      </c>
      <c r="G9" s="562"/>
      <c r="H9" s="565" t="s">
        <v>23</v>
      </c>
    </row>
    <row r="10" spans="1:8" s="155" customFormat="1" ht="12" x14ac:dyDescent="0.2">
      <c r="A10" s="566" t="s">
        <v>24</v>
      </c>
      <c r="B10" s="566" t="s">
        <v>25</v>
      </c>
      <c r="C10" s="567" t="s">
        <v>26</v>
      </c>
      <c r="D10" s="568" t="s">
        <v>27</v>
      </c>
      <c r="E10" s="568" t="s">
        <v>28</v>
      </c>
      <c r="F10" s="569" t="s">
        <v>29</v>
      </c>
      <c r="G10" s="568" t="s">
        <v>30</v>
      </c>
      <c r="H10" s="570" t="s">
        <v>382</v>
      </c>
    </row>
    <row r="11" spans="1:8" ht="11.25" customHeight="1" x14ac:dyDescent="0.2">
      <c r="A11" s="571" t="s">
        <v>388</v>
      </c>
      <c r="B11" s="572"/>
      <c r="C11" s="573"/>
      <c r="D11" s="156">
        <v>26844947.289999999</v>
      </c>
      <c r="E11" s="157">
        <v>39350740.93</v>
      </c>
      <c r="F11" s="167">
        <f>G11-E11</f>
        <v>0</v>
      </c>
      <c r="G11" s="157">
        <v>39350740.93</v>
      </c>
      <c r="H11" s="158"/>
    </row>
    <row r="12" spans="1:8" ht="3" customHeight="1" x14ac:dyDescent="0.2">
      <c r="A12" s="574"/>
      <c r="B12" s="575"/>
      <c r="C12" s="575"/>
      <c r="D12" s="159"/>
      <c r="E12" s="160"/>
      <c r="F12" s="160"/>
      <c r="G12" s="161"/>
      <c r="H12" s="162"/>
    </row>
    <row r="13" spans="1:8" ht="11.25" customHeight="1" x14ac:dyDescent="0.2">
      <c r="A13" s="576" t="s">
        <v>389</v>
      </c>
      <c r="B13" s="577"/>
      <c r="C13" s="577"/>
      <c r="D13" s="163"/>
      <c r="E13" s="164"/>
      <c r="F13" s="164"/>
      <c r="G13" s="165"/>
      <c r="H13" s="166"/>
    </row>
    <row r="14" spans="1:8" x14ac:dyDescent="0.2">
      <c r="A14" s="576" t="s">
        <v>390</v>
      </c>
      <c r="B14" s="578"/>
      <c r="C14" s="577"/>
      <c r="D14" s="163"/>
      <c r="E14" s="164"/>
      <c r="F14" s="164"/>
      <c r="G14" s="165"/>
      <c r="H14" s="166"/>
    </row>
    <row r="15" spans="1:8" ht="12" customHeight="1" x14ac:dyDescent="0.2">
      <c r="A15" s="576" t="s">
        <v>391</v>
      </c>
      <c r="B15" s="578"/>
      <c r="C15" s="577"/>
      <c r="D15" s="163"/>
      <c r="E15" s="164"/>
      <c r="F15" s="164"/>
      <c r="G15" s="165"/>
      <c r="H15" s="166"/>
    </row>
    <row r="16" spans="1:8" x14ac:dyDescent="0.2">
      <c r="A16" s="579" t="s">
        <v>392</v>
      </c>
      <c r="B16" s="580" t="s">
        <v>393</v>
      </c>
      <c r="C16" s="581" t="s">
        <v>394</v>
      </c>
      <c r="D16" s="163">
        <v>776401.52</v>
      </c>
      <c r="E16" s="164">
        <v>525054.04</v>
      </c>
      <c r="F16" s="167">
        <f>G16-E16</f>
        <v>74945.959999999963</v>
      </c>
      <c r="G16" s="168">
        <v>600000</v>
      </c>
      <c r="H16" s="168">
        <v>600000</v>
      </c>
    </row>
    <row r="17" spans="1:8" ht="11.25" customHeight="1" x14ac:dyDescent="0.2">
      <c r="A17" s="579" t="s">
        <v>395</v>
      </c>
      <c r="B17" s="580" t="s">
        <v>396</v>
      </c>
      <c r="C17" s="581" t="s">
        <v>394</v>
      </c>
      <c r="D17" s="169">
        <v>4075487.04</v>
      </c>
      <c r="E17" s="170">
        <v>2023667.62</v>
      </c>
      <c r="F17" s="167">
        <f>G17-E17</f>
        <v>1376332.38</v>
      </c>
      <c r="G17" s="171">
        <v>3400000</v>
      </c>
      <c r="H17" s="171">
        <v>3400000</v>
      </c>
    </row>
    <row r="18" spans="1:8" ht="11.25" customHeight="1" x14ac:dyDescent="0.2">
      <c r="A18" s="579" t="s">
        <v>397</v>
      </c>
      <c r="B18" s="582" t="s">
        <v>398</v>
      </c>
      <c r="C18" s="581" t="s">
        <v>394</v>
      </c>
      <c r="D18" s="169">
        <v>6497691.1699999999</v>
      </c>
      <c r="E18" s="170">
        <v>4973418.83</v>
      </c>
      <c r="F18" s="167">
        <f>G18-E18</f>
        <v>0</v>
      </c>
      <c r="G18" s="171">
        <v>4973418.83</v>
      </c>
      <c r="H18" s="171">
        <v>4500000</v>
      </c>
    </row>
    <row r="19" spans="1:8" ht="12" customHeight="1" x14ac:dyDescent="0.2">
      <c r="A19" s="579" t="s">
        <v>399</v>
      </c>
      <c r="B19" s="583"/>
      <c r="C19" s="581"/>
      <c r="D19" s="169"/>
      <c r="E19" s="170" t="s">
        <v>123</v>
      </c>
      <c r="F19" s="167" t="s">
        <v>123</v>
      </c>
      <c r="G19" s="171"/>
      <c r="H19" s="171"/>
    </row>
    <row r="20" spans="1:8" ht="11.25" customHeight="1" x14ac:dyDescent="0.2">
      <c r="A20" s="579" t="s">
        <v>400</v>
      </c>
      <c r="B20" s="582" t="s">
        <v>401</v>
      </c>
      <c r="C20" s="581"/>
      <c r="D20" s="169">
        <v>84918.7</v>
      </c>
      <c r="E20" s="170">
        <v>608198.19999999995</v>
      </c>
      <c r="F20" s="167">
        <f>G20-E20</f>
        <v>0</v>
      </c>
      <c r="G20" s="171">
        <v>608198.19999999995</v>
      </c>
      <c r="H20" s="171">
        <v>125000</v>
      </c>
    </row>
    <row r="21" spans="1:8" x14ac:dyDescent="0.2">
      <c r="A21" s="579" t="s">
        <v>402</v>
      </c>
      <c r="B21" s="580" t="s">
        <v>403</v>
      </c>
      <c r="C21" s="581"/>
      <c r="D21" s="167">
        <v>36346.39</v>
      </c>
      <c r="E21" s="167">
        <v>0</v>
      </c>
      <c r="F21" s="167">
        <f t="shared" ref="F21:F29" si="0">G21-E21</f>
        <v>0</v>
      </c>
      <c r="G21" s="167"/>
      <c r="H21" s="167"/>
    </row>
    <row r="22" spans="1:8" x14ac:dyDescent="0.2">
      <c r="A22" s="579" t="s">
        <v>404</v>
      </c>
      <c r="B22" s="580" t="s">
        <v>405</v>
      </c>
      <c r="C22" s="581"/>
      <c r="D22" s="169">
        <v>69230</v>
      </c>
      <c r="E22" s="170">
        <v>57710</v>
      </c>
      <c r="F22" s="167">
        <f>G22-E22</f>
        <v>2290</v>
      </c>
      <c r="G22" s="171">
        <v>60000</v>
      </c>
      <c r="H22" s="171">
        <v>60000</v>
      </c>
    </row>
    <row r="23" spans="1:8" x14ac:dyDescent="0.2">
      <c r="A23" s="579" t="s">
        <v>406</v>
      </c>
      <c r="B23" s="580" t="s">
        <v>407</v>
      </c>
      <c r="C23" s="581"/>
      <c r="D23" s="169">
        <v>119664.62</v>
      </c>
      <c r="E23" s="170">
        <v>47898.8</v>
      </c>
      <c r="F23" s="167">
        <f>G23-E23</f>
        <v>0</v>
      </c>
      <c r="G23" s="171">
        <v>47898.8</v>
      </c>
      <c r="H23" s="171">
        <v>30000</v>
      </c>
    </row>
    <row r="24" spans="1:8" x14ac:dyDescent="0.2">
      <c r="A24" s="579" t="s">
        <v>408</v>
      </c>
      <c r="B24" s="580"/>
      <c r="C24" s="581"/>
      <c r="D24" s="479"/>
      <c r="E24" s="170"/>
      <c r="F24" s="167">
        <f t="shared" si="0"/>
        <v>0</v>
      </c>
      <c r="G24" s="171"/>
      <c r="H24" s="171"/>
    </row>
    <row r="25" spans="1:8" x14ac:dyDescent="0.2">
      <c r="A25" s="579" t="s">
        <v>409</v>
      </c>
      <c r="B25" s="580" t="s">
        <v>410</v>
      </c>
      <c r="C25" s="581"/>
      <c r="D25" s="169">
        <v>42893.86</v>
      </c>
      <c r="E25" s="167">
        <v>23300.799999999999</v>
      </c>
      <c r="F25" s="167">
        <f>G25-E25</f>
        <v>0</v>
      </c>
      <c r="G25" s="167">
        <v>23300.799999999999</v>
      </c>
      <c r="H25" s="167">
        <v>0</v>
      </c>
    </row>
    <row r="26" spans="1:8" x14ac:dyDescent="0.2">
      <c r="A26" s="579" t="s">
        <v>411</v>
      </c>
      <c r="B26" s="580"/>
      <c r="C26" s="581"/>
      <c r="D26" s="479" t="s">
        <v>123</v>
      </c>
      <c r="E26" s="170"/>
      <c r="F26" s="167">
        <f t="shared" si="0"/>
        <v>0</v>
      </c>
      <c r="G26" s="172"/>
      <c r="H26" s="172"/>
    </row>
    <row r="27" spans="1:8" ht="11.25" customHeight="1" x14ac:dyDescent="0.2">
      <c r="A27" s="579" t="s">
        <v>412</v>
      </c>
      <c r="B27" s="580" t="s">
        <v>413</v>
      </c>
      <c r="C27" s="581"/>
      <c r="D27" s="169">
        <v>259087.66</v>
      </c>
      <c r="E27" s="167">
        <v>68658.63</v>
      </c>
      <c r="F27" s="167">
        <f>G27-E27</f>
        <v>0</v>
      </c>
      <c r="G27" s="167">
        <v>68658.63</v>
      </c>
      <c r="H27" s="167">
        <v>0</v>
      </c>
    </row>
    <row r="28" spans="1:8" ht="12" customHeight="1" x14ac:dyDescent="0.2">
      <c r="A28" s="579" t="s">
        <v>414</v>
      </c>
      <c r="B28" s="580"/>
      <c r="C28" s="581"/>
      <c r="D28" s="172"/>
      <c r="E28" s="167"/>
      <c r="F28" s="167">
        <f t="shared" si="0"/>
        <v>0</v>
      </c>
      <c r="G28" s="167">
        <v>0</v>
      </c>
      <c r="H28" s="167">
        <v>0</v>
      </c>
    </row>
    <row r="29" spans="1:8" ht="13.5" thickBot="1" x14ac:dyDescent="0.25">
      <c r="A29" s="579" t="s">
        <v>415</v>
      </c>
      <c r="B29" s="580" t="s">
        <v>416</v>
      </c>
      <c r="C29" s="581"/>
      <c r="D29" s="172">
        <v>150821.98000000001</v>
      </c>
      <c r="E29" s="167">
        <v>76173.36</v>
      </c>
      <c r="F29" s="167">
        <f t="shared" si="0"/>
        <v>0</v>
      </c>
      <c r="G29" s="167">
        <v>76173.36</v>
      </c>
      <c r="H29" s="167">
        <v>0</v>
      </c>
    </row>
    <row r="30" spans="1:8" ht="13.5" customHeight="1" thickBot="1" x14ac:dyDescent="0.25">
      <c r="A30" s="584" t="s">
        <v>417</v>
      </c>
      <c r="B30" s="382"/>
      <c r="C30" s="335"/>
      <c r="D30" s="37">
        <f>SUM(D16:D29)</f>
        <v>12112542.939999999</v>
      </c>
      <c r="E30" s="38">
        <f>SUM(E16:E29)</f>
        <v>8404080.2799999993</v>
      </c>
      <c r="F30" s="37">
        <f>SUM(F16:F29)</f>
        <v>1453568.3399999999</v>
      </c>
      <c r="G30" s="38">
        <f>SUM(G16:G29)</f>
        <v>9857648.620000001</v>
      </c>
      <c r="H30" s="37">
        <f>SUM(H16:H29)</f>
        <v>8715000</v>
      </c>
    </row>
    <row r="31" spans="1:8" ht="11.25" customHeight="1" x14ac:dyDescent="0.2">
      <c r="A31" s="576" t="s">
        <v>418</v>
      </c>
      <c r="B31" s="580"/>
      <c r="C31" s="581"/>
      <c r="D31" s="173"/>
      <c r="E31" s="164"/>
      <c r="F31" s="174"/>
      <c r="G31" s="175"/>
      <c r="H31" s="166"/>
    </row>
    <row r="32" spans="1:8" x14ac:dyDescent="0.2">
      <c r="A32" s="579" t="s">
        <v>419</v>
      </c>
      <c r="B32" s="580" t="s">
        <v>420</v>
      </c>
      <c r="C32" s="581" t="s">
        <v>394</v>
      </c>
      <c r="D32" s="163">
        <v>976001.85</v>
      </c>
      <c r="E32" s="164">
        <v>720589.3</v>
      </c>
      <c r="F32" s="167">
        <f>G32-E32</f>
        <v>129410.69999999995</v>
      </c>
      <c r="G32" s="166">
        <v>850000</v>
      </c>
      <c r="H32" s="166">
        <v>850000</v>
      </c>
    </row>
    <row r="33" spans="1:8" x14ac:dyDescent="0.2">
      <c r="A33" s="579" t="s">
        <v>421</v>
      </c>
      <c r="B33" s="580" t="s">
        <v>422</v>
      </c>
      <c r="C33" s="581" t="s">
        <v>394</v>
      </c>
      <c r="D33" s="163">
        <v>912101.5</v>
      </c>
      <c r="E33" s="164">
        <v>397793.33</v>
      </c>
      <c r="F33" s="167">
        <f>G33-E33</f>
        <v>182206.66999999998</v>
      </c>
      <c r="G33" s="166">
        <v>580000</v>
      </c>
      <c r="H33" s="166">
        <v>580000</v>
      </c>
    </row>
    <row r="34" spans="1:8" x14ac:dyDescent="0.2">
      <c r="A34" s="579" t="s">
        <v>423</v>
      </c>
      <c r="B34" s="580" t="s">
        <v>424</v>
      </c>
      <c r="C34" s="581" t="s">
        <v>394</v>
      </c>
      <c r="D34" s="163">
        <v>340250</v>
      </c>
      <c r="E34" s="164">
        <v>179250</v>
      </c>
      <c r="F34" s="167">
        <f>G34-E34</f>
        <v>160750</v>
      </c>
      <c r="G34" s="166">
        <v>340000</v>
      </c>
      <c r="H34" s="166">
        <v>340000</v>
      </c>
    </row>
    <row r="35" spans="1:8" x14ac:dyDescent="0.2">
      <c r="A35" s="579" t="s">
        <v>425</v>
      </c>
      <c r="B35" s="580" t="s">
        <v>426</v>
      </c>
      <c r="C35" s="581" t="s">
        <v>394</v>
      </c>
      <c r="D35" s="163">
        <v>169850</v>
      </c>
      <c r="E35" s="164">
        <v>151632.5</v>
      </c>
      <c r="F35" s="167">
        <f>G35-E35</f>
        <v>0</v>
      </c>
      <c r="G35" s="166">
        <v>151632.5</v>
      </c>
      <c r="H35" s="166">
        <v>140000</v>
      </c>
    </row>
    <row r="36" spans="1:8" x14ac:dyDescent="0.2">
      <c r="A36" s="579" t="s">
        <v>427</v>
      </c>
      <c r="B36" s="580" t="s">
        <v>428</v>
      </c>
      <c r="C36" s="581"/>
      <c r="D36" s="163">
        <v>286700</v>
      </c>
      <c r="E36" s="164">
        <v>263800</v>
      </c>
      <c r="F36" s="167">
        <f>G36-E36</f>
        <v>0</v>
      </c>
      <c r="G36" s="166">
        <v>263800</v>
      </c>
      <c r="H36" s="166">
        <v>230000</v>
      </c>
    </row>
    <row r="37" spans="1:8" x14ac:dyDescent="0.2">
      <c r="A37" s="579" t="s">
        <v>429</v>
      </c>
      <c r="B37" s="580"/>
      <c r="C37" s="581"/>
      <c r="D37" s="163"/>
      <c r="E37" s="164"/>
      <c r="F37" s="167">
        <f t="shared" ref="F37:F44" si="1">G37-E37</f>
        <v>0</v>
      </c>
      <c r="G37" s="170"/>
      <c r="H37" s="170"/>
    </row>
    <row r="38" spans="1:8" x14ac:dyDescent="0.2">
      <c r="A38" s="579" t="s">
        <v>430</v>
      </c>
      <c r="B38" s="580" t="s">
        <v>431</v>
      </c>
      <c r="C38" s="581"/>
      <c r="D38" s="163">
        <v>33000</v>
      </c>
      <c r="E38" s="164">
        <v>31195</v>
      </c>
      <c r="F38" s="167">
        <f>G38-E38</f>
        <v>0</v>
      </c>
      <c r="G38" s="171">
        <v>31195</v>
      </c>
      <c r="H38" s="171">
        <v>30000</v>
      </c>
    </row>
    <row r="39" spans="1:8" x14ac:dyDescent="0.2">
      <c r="A39" s="579" t="s">
        <v>432</v>
      </c>
      <c r="B39" s="580" t="s">
        <v>433</v>
      </c>
      <c r="C39" s="581"/>
      <c r="D39" s="167">
        <v>0</v>
      </c>
      <c r="E39" s="167">
        <v>0</v>
      </c>
      <c r="F39" s="167">
        <f t="shared" si="1"/>
        <v>0</v>
      </c>
      <c r="G39" s="167"/>
      <c r="H39" s="167"/>
    </row>
    <row r="40" spans="1:8" x14ac:dyDescent="0.2">
      <c r="A40" s="579" t="s">
        <v>649</v>
      </c>
      <c r="B40" s="580" t="s">
        <v>562</v>
      </c>
      <c r="C40" s="581"/>
      <c r="D40" s="195">
        <v>20350</v>
      </c>
      <c r="E40" s="167"/>
      <c r="F40" s="167"/>
      <c r="G40" s="186"/>
      <c r="H40" s="186"/>
    </row>
    <row r="41" spans="1:8" x14ac:dyDescent="0.2">
      <c r="A41" s="579" t="s">
        <v>650</v>
      </c>
      <c r="B41" s="580" t="s">
        <v>434</v>
      </c>
      <c r="C41" s="581"/>
      <c r="D41" s="163">
        <v>79150</v>
      </c>
      <c r="E41" s="164">
        <v>33500</v>
      </c>
      <c r="F41" s="167">
        <f>G41-E41</f>
        <v>16500</v>
      </c>
      <c r="G41" s="166">
        <v>50000</v>
      </c>
      <c r="H41" s="166">
        <v>50000</v>
      </c>
    </row>
    <row r="42" spans="1:8" x14ac:dyDescent="0.2">
      <c r="A42" s="579" t="s">
        <v>651</v>
      </c>
      <c r="B42" s="580" t="s">
        <v>435</v>
      </c>
      <c r="C42" s="581"/>
      <c r="D42" s="163">
        <v>702318.51</v>
      </c>
      <c r="E42" s="167">
        <v>0</v>
      </c>
      <c r="F42" s="167">
        <f t="shared" si="1"/>
        <v>0</v>
      </c>
      <c r="G42" s="167">
        <v>0</v>
      </c>
      <c r="H42" s="167">
        <v>0</v>
      </c>
    </row>
    <row r="43" spans="1:8" x14ac:dyDescent="0.2">
      <c r="A43" s="579" t="s">
        <v>652</v>
      </c>
      <c r="B43" s="580" t="s">
        <v>436</v>
      </c>
      <c r="C43" s="581"/>
      <c r="D43" s="173">
        <v>0</v>
      </c>
      <c r="E43" s="164">
        <v>0</v>
      </c>
      <c r="F43" s="167">
        <v>0</v>
      </c>
      <c r="G43" s="167">
        <v>0</v>
      </c>
      <c r="H43" s="167">
        <v>0</v>
      </c>
    </row>
    <row r="44" spans="1:8" ht="13.5" thickBot="1" x14ac:dyDescent="0.25">
      <c r="A44" s="579" t="s">
        <v>653</v>
      </c>
      <c r="B44" s="580" t="s">
        <v>437</v>
      </c>
      <c r="C44" s="581"/>
      <c r="D44" s="176">
        <v>5000</v>
      </c>
      <c r="E44" s="176"/>
      <c r="F44" s="167">
        <f t="shared" si="1"/>
        <v>0</v>
      </c>
      <c r="G44" s="176"/>
      <c r="H44" s="176"/>
    </row>
    <row r="45" spans="1:8" ht="13.5" thickBot="1" x14ac:dyDescent="0.25">
      <c r="A45" s="584" t="s">
        <v>438</v>
      </c>
      <c r="B45" s="382"/>
      <c r="C45" s="335"/>
      <c r="D45" s="37">
        <f>SUM(D32:D44)</f>
        <v>3524721.8600000003</v>
      </c>
      <c r="E45" s="38">
        <f>SUM(E32:E44)</f>
        <v>1777760.1300000001</v>
      </c>
      <c r="F45" s="37">
        <f>SUM(F32:F44)</f>
        <v>488867.36999999994</v>
      </c>
      <c r="G45" s="38">
        <f>SUM(G32:G44)</f>
        <v>2266627.5</v>
      </c>
      <c r="H45" s="37">
        <f>SUM(H32:H44)</f>
        <v>2220000</v>
      </c>
    </row>
    <row r="46" spans="1:8" x14ac:dyDescent="0.2">
      <c r="A46" s="576" t="s">
        <v>439</v>
      </c>
      <c r="B46" s="580"/>
      <c r="C46" s="581"/>
      <c r="D46" s="163"/>
      <c r="E46" s="164"/>
      <c r="F46" s="163"/>
      <c r="G46" s="175"/>
      <c r="H46" s="166"/>
    </row>
    <row r="47" spans="1:8" x14ac:dyDescent="0.2">
      <c r="A47" s="579" t="s">
        <v>440</v>
      </c>
      <c r="B47" s="583"/>
      <c r="C47" s="581"/>
      <c r="D47" s="163"/>
      <c r="E47" s="164"/>
      <c r="F47" s="163"/>
      <c r="G47" s="175"/>
      <c r="H47" s="166"/>
    </row>
    <row r="48" spans="1:8" s="181" customFormat="1" x14ac:dyDescent="0.2">
      <c r="A48" s="579" t="s">
        <v>441</v>
      </c>
      <c r="B48" s="582" t="s">
        <v>442</v>
      </c>
      <c r="C48" s="581" t="s">
        <v>394</v>
      </c>
      <c r="D48" s="163">
        <v>180673722</v>
      </c>
      <c r="E48" s="164">
        <v>135554694</v>
      </c>
      <c r="F48" s="167">
        <v>136067252</v>
      </c>
      <c r="G48" s="175">
        <v>271621946</v>
      </c>
      <c r="H48" s="166">
        <v>290566251</v>
      </c>
    </row>
    <row r="49" spans="1:8" x14ac:dyDescent="0.2">
      <c r="A49" s="579" t="s">
        <v>443</v>
      </c>
      <c r="B49" s="580"/>
      <c r="C49" s="581"/>
      <c r="D49" s="177"/>
      <c r="E49" s="178"/>
      <c r="F49" s="167">
        <f t="shared" ref="F49:F55" si="2">G49-E49</f>
        <v>0</v>
      </c>
      <c r="G49" s="179"/>
      <c r="H49" s="180"/>
    </row>
    <row r="50" spans="1:8" x14ac:dyDescent="0.2">
      <c r="A50" s="579" t="s">
        <v>444</v>
      </c>
      <c r="B50" s="580"/>
      <c r="C50" s="581"/>
      <c r="D50" s="182"/>
      <c r="E50" s="164"/>
      <c r="F50" s="167">
        <f t="shared" si="2"/>
        <v>0</v>
      </c>
      <c r="G50" s="178"/>
      <c r="H50" s="178"/>
    </row>
    <row r="51" spans="1:8" ht="12" customHeight="1" x14ac:dyDescent="0.2">
      <c r="A51" s="579" t="s">
        <v>445</v>
      </c>
      <c r="B51" s="580" t="s">
        <v>446</v>
      </c>
      <c r="C51" s="581"/>
      <c r="D51" s="167">
        <v>0</v>
      </c>
      <c r="E51" s="167">
        <v>0</v>
      </c>
      <c r="F51" s="167">
        <f t="shared" si="2"/>
        <v>0</v>
      </c>
      <c r="G51" s="167">
        <v>0</v>
      </c>
      <c r="H51" s="167">
        <v>0</v>
      </c>
    </row>
    <row r="52" spans="1:8" ht="12.75" customHeight="1" x14ac:dyDescent="0.2">
      <c r="A52" s="579" t="s">
        <v>447</v>
      </c>
      <c r="B52" s="580" t="s">
        <v>448</v>
      </c>
      <c r="C52" s="581"/>
      <c r="D52" s="167">
        <v>0</v>
      </c>
      <c r="E52" s="167">
        <v>0</v>
      </c>
      <c r="F52" s="167">
        <f t="shared" si="2"/>
        <v>0</v>
      </c>
      <c r="G52" s="167">
        <v>0</v>
      </c>
      <c r="H52" s="167">
        <v>0</v>
      </c>
    </row>
    <row r="53" spans="1:8" ht="14.25" customHeight="1" x14ac:dyDescent="0.2">
      <c r="A53" s="579" t="s">
        <v>449</v>
      </c>
      <c r="B53" s="580" t="s">
        <v>450</v>
      </c>
      <c r="C53" s="581"/>
      <c r="D53" s="167">
        <v>0</v>
      </c>
      <c r="E53" s="167">
        <v>0</v>
      </c>
      <c r="F53" s="167">
        <f t="shared" si="2"/>
        <v>0</v>
      </c>
      <c r="G53" s="167">
        <v>0</v>
      </c>
      <c r="H53" s="167">
        <v>0</v>
      </c>
    </row>
    <row r="54" spans="1:8" ht="14.25" customHeight="1" x14ac:dyDescent="0.2">
      <c r="A54" s="579" t="s">
        <v>451</v>
      </c>
      <c r="B54" s="580" t="s">
        <v>452</v>
      </c>
      <c r="C54" s="581"/>
      <c r="D54" s="167">
        <v>0</v>
      </c>
      <c r="E54" s="167">
        <v>0</v>
      </c>
      <c r="F54" s="167">
        <f t="shared" si="2"/>
        <v>0</v>
      </c>
      <c r="G54" s="167">
        <v>0</v>
      </c>
      <c r="H54" s="167">
        <v>0</v>
      </c>
    </row>
    <row r="55" spans="1:8" ht="10.5" customHeight="1" thickBot="1" x14ac:dyDescent="0.25">
      <c r="A55" s="579" t="s">
        <v>453</v>
      </c>
      <c r="B55" s="580" t="s">
        <v>454</v>
      </c>
      <c r="C55" s="585"/>
      <c r="D55" s="167">
        <v>0</v>
      </c>
      <c r="E55" s="167">
        <v>0</v>
      </c>
      <c r="F55" s="167">
        <f t="shared" si="2"/>
        <v>0</v>
      </c>
      <c r="G55" s="167">
        <v>0</v>
      </c>
      <c r="H55" s="167">
        <v>0</v>
      </c>
    </row>
    <row r="56" spans="1:8" ht="9.75" customHeight="1" thickBot="1" x14ac:dyDescent="0.25">
      <c r="A56" s="584" t="s">
        <v>455</v>
      </c>
      <c r="B56" s="382"/>
      <c r="C56" s="335"/>
      <c r="D56" s="37">
        <f>SUM(D48:D55)</f>
        <v>180673722</v>
      </c>
      <c r="E56" s="37">
        <f>SUM(E48:E55)</f>
        <v>135554694</v>
      </c>
      <c r="F56" s="37">
        <f>SUM(F48:F55)</f>
        <v>136067252</v>
      </c>
      <c r="G56" s="37">
        <f>SUM(G48:G55)</f>
        <v>271621946</v>
      </c>
      <c r="H56" s="37">
        <f>SUM(H48:H55)</f>
        <v>290566251</v>
      </c>
    </row>
    <row r="57" spans="1:8" ht="11.25" customHeight="1" thickBot="1" x14ac:dyDescent="0.25">
      <c r="A57" s="323" t="s">
        <v>3</v>
      </c>
      <c r="B57" s="260"/>
      <c r="C57" s="382"/>
      <c r="D57" s="37">
        <f>D56+D45+D30</f>
        <v>196310986.80000001</v>
      </c>
      <c r="E57" s="37">
        <f>E56+E45+E30</f>
        <v>145736534.41</v>
      </c>
      <c r="F57" s="37">
        <f>F56+F45+F30</f>
        <v>138009687.71000001</v>
      </c>
      <c r="G57" s="37">
        <f>G56+G45+G30</f>
        <v>283746222.12</v>
      </c>
      <c r="H57" s="37">
        <f>H56+H45+H30</f>
        <v>301501251</v>
      </c>
    </row>
    <row r="58" spans="1:8" ht="12" customHeight="1" thickBot="1" x14ac:dyDescent="0.25">
      <c r="A58" s="323" t="s">
        <v>456</v>
      </c>
      <c r="B58" s="282"/>
      <c r="C58" s="282"/>
      <c r="D58" s="37">
        <f>D56+D45+D30+D11</f>
        <v>223155934.09</v>
      </c>
      <c r="E58" s="37">
        <f>E56+E45+E30+E11</f>
        <v>185087275.34</v>
      </c>
      <c r="F58" s="37">
        <f>F56+F45+F30+F11</f>
        <v>138009687.71000001</v>
      </c>
      <c r="G58" s="37">
        <f>G56+G45+G30+G11</f>
        <v>323096963.05000001</v>
      </c>
      <c r="H58" s="37">
        <f>H56+H45+H30+H11</f>
        <v>301501251</v>
      </c>
    </row>
    <row r="59" spans="1:8" ht="11.25" customHeight="1" x14ac:dyDescent="0.2">
      <c r="A59" s="586" t="s">
        <v>4</v>
      </c>
      <c r="B59" s="580"/>
      <c r="C59" s="585"/>
      <c r="D59" s="183"/>
      <c r="E59" s="178"/>
      <c r="F59" s="180"/>
      <c r="G59" s="178"/>
      <c r="H59" s="180"/>
    </row>
    <row r="60" spans="1:8" ht="12.75" customHeight="1" x14ac:dyDescent="0.2">
      <c r="A60" s="586" t="s">
        <v>457</v>
      </c>
      <c r="B60" s="580"/>
      <c r="C60" s="585"/>
      <c r="D60" s="174"/>
      <c r="E60" s="164"/>
      <c r="F60" s="166"/>
      <c r="G60" s="164"/>
      <c r="H60" s="166"/>
    </row>
    <row r="61" spans="1:8" ht="12" customHeight="1" x14ac:dyDescent="0.2">
      <c r="A61" s="587" t="s">
        <v>458</v>
      </c>
      <c r="B61" s="580" t="s">
        <v>34</v>
      </c>
      <c r="C61" s="585"/>
      <c r="D61" s="174">
        <v>40227223.75</v>
      </c>
      <c r="E61" s="164">
        <v>20392588.059999999</v>
      </c>
      <c r="F61" s="167">
        <f>G61-E61</f>
        <v>25271411.940000001</v>
      </c>
      <c r="G61" s="166">
        <v>45664000</v>
      </c>
      <c r="H61" s="166">
        <v>49349092</v>
      </c>
    </row>
    <row r="62" spans="1:8" ht="12" customHeight="1" x14ac:dyDescent="0.2">
      <c r="A62" s="587" t="s">
        <v>459</v>
      </c>
      <c r="B62" s="580" t="s">
        <v>36</v>
      </c>
      <c r="C62" s="585"/>
      <c r="D62" s="174">
        <v>2839522.97</v>
      </c>
      <c r="E62" s="164">
        <v>1435455.13</v>
      </c>
      <c r="F62" s="167">
        <f>G62-E62</f>
        <v>2020544.87</v>
      </c>
      <c r="G62" s="166">
        <v>3456000</v>
      </c>
      <c r="H62" s="166">
        <v>3504000</v>
      </c>
    </row>
    <row r="63" spans="1:8" ht="12.75" customHeight="1" x14ac:dyDescent="0.2">
      <c r="A63" s="587" t="s">
        <v>460</v>
      </c>
      <c r="B63" s="580" t="s">
        <v>38</v>
      </c>
      <c r="C63" s="585"/>
      <c r="D63" s="174">
        <v>1929150</v>
      </c>
      <c r="E63" s="164">
        <v>950850</v>
      </c>
      <c r="F63" s="167">
        <f>G63-E63</f>
        <v>1020150</v>
      </c>
      <c r="G63" s="166">
        <v>1971000</v>
      </c>
      <c r="H63" s="166">
        <v>1971000</v>
      </c>
    </row>
    <row r="64" spans="1:8" ht="12.75" customHeight="1" x14ac:dyDescent="0.2">
      <c r="A64" s="587" t="s">
        <v>461</v>
      </c>
      <c r="B64" s="580" t="s">
        <v>177</v>
      </c>
      <c r="C64" s="585"/>
      <c r="D64" s="174">
        <v>1667250</v>
      </c>
      <c r="E64" s="164">
        <v>816750</v>
      </c>
      <c r="F64" s="167">
        <f>G64-E64</f>
        <v>884250</v>
      </c>
      <c r="G64" s="166">
        <v>1701000</v>
      </c>
      <c r="H64" s="166">
        <v>1701000</v>
      </c>
    </row>
    <row r="65" spans="1:8" ht="12" customHeight="1" x14ac:dyDescent="0.2">
      <c r="A65" s="587" t="s">
        <v>462</v>
      </c>
      <c r="B65" s="580" t="s">
        <v>40</v>
      </c>
      <c r="C65" s="585"/>
      <c r="D65" s="174">
        <v>708000</v>
      </c>
      <c r="E65" s="164">
        <v>678000</v>
      </c>
      <c r="F65" s="167">
        <f>G65-E65</f>
        <v>186000</v>
      </c>
      <c r="G65" s="166">
        <v>864000</v>
      </c>
      <c r="H65" s="166">
        <v>876000</v>
      </c>
    </row>
    <row r="66" spans="1:8" ht="12" customHeight="1" x14ac:dyDescent="0.2">
      <c r="A66" s="587" t="s">
        <v>463</v>
      </c>
      <c r="B66" s="580" t="s">
        <v>42</v>
      </c>
      <c r="C66" s="585"/>
      <c r="D66" s="167">
        <v>0</v>
      </c>
      <c r="E66" s="167">
        <v>0</v>
      </c>
      <c r="F66" s="167">
        <v>0</v>
      </c>
      <c r="G66" s="167">
        <v>0</v>
      </c>
      <c r="H66" s="166"/>
    </row>
    <row r="67" spans="1:8" ht="12.75" customHeight="1" x14ac:dyDescent="0.2">
      <c r="A67" s="587" t="s">
        <v>464</v>
      </c>
      <c r="B67" s="580" t="s">
        <v>331</v>
      </c>
      <c r="C67" s="585"/>
      <c r="D67" s="164">
        <v>149254.65</v>
      </c>
      <c r="E67" s="164">
        <v>70321.5</v>
      </c>
      <c r="F67" s="167">
        <f>G67-E67</f>
        <v>80878.5</v>
      </c>
      <c r="G67" s="166">
        <v>151200</v>
      </c>
      <c r="H67" s="166">
        <v>172800</v>
      </c>
    </row>
    <row r="68" spans="1:8" ht="12" customHeight="1" x14ac:dyDescent="0.2">
      <c r="A68" s="587" t="s">
        <v>465</v>
      </c>
      <c r="B68" s="580" t="s">
        <v>333</v>
      </c>
      <c r="C68" s="585"/>
      <c r="D68" s="164">
        <v>20729.68</v>
      </c>
      <c r="E68" s="164">
        <v>10522.1</v>
      </c>
      <c r="F68" s="167">
        <f>G68-E68</f>
        <v>10477.9</v>
      </c>
      <c r="G68" s="166">
        <v>21000</v>
      </c>
      <c r="H68" s="166">
        <v>24000</v>
      </c>
    </row>
    <row r="69" spans="1:8" ht="11.25" customHeight="1" x14ac:dyDescent="0.2">
      <c r="A69" s="587" t="s">
        <v>466</v>
      </c>
      <c r="B69" s="580" t="s">
        <v>335</v>
      </c>
      <c r="C69" s="585"/>
      <c r="D69" s="164">
        <v>616265.28</v>
      </c>
      <c r="E69" s="164">
        <v>832308.9</v>
      </c>
      <c r="F69" s="167">
        <f>G69-E69</f>
        <v>0</v>
      </c>
      <c r="G69" s="166">
        <v>832308.9</v>
      </c>
      <c r="H69" s="166">
        <v>779793</v>
      </c>
    </row>
    <row r="70" spans="1:8" ht="11.25" customHeight="1" x14ac:dyDescent="0.2">
      <c r="A70" s="587" t="s">
        <v>467</v>
      </c>
      <c r="B70" s="580" t="s">
        <v>221</v>
      </c>
      <c r="C70" s="585"/>
      <c r="D70" s="164">
        <v>291972.43</v>
      </c>
      <c r="E70" s="167">
        <v>0</v>
      </c>
      <c r="F70" s="167">
        <v>400000</v>
      </c>
      <c r="G70" s="166">
        <v>400000</v>
      </c>
      <c r="H70" s="166">
        <v>500000</v>
      </c>
    </row>
    <row r="71" spans="1:8" ht="12" customHeight="1" x14ac:dyDescent="0.2">
      <c r="A71" s="587" t="s">
        <v>468</v>
      </c>
      <c r="B71" s="588" t="s">
        <v>44</v>
      </c>
      <c r="C71" s="260"/>
      <c r="D71" s="164">
        <v>3393918</v>
      </c>
      <c r="E71" s="167">
        <v>0</v>
      </c>
      <c r="F71" s="167">
        <v>3812000</v>
      </c>
      <c r="G71" s="166">
        <v>3812000</v>
      </c>
      <c r="H71" s="166">
        <v>4119000</v>
      </c>
    </row>
    <row r="72" spans="1:8" ht="12" customHeight="1" x14ac:dyDescent="0.2">
      <c r="A72" s="587" t="s">
        <v>469</v>
      </c>
      <c r="B72" s="588" t="s">
        <v>46</v>
      </c>
      <c r="C72" s="589"/>
      <c r="D72" s="164">
        <v>3276045</v>
      </c>
      <c r="E72" s="164">
        <v>3293609</v>
      </c>
      <c r="F72" s="167">
        <f>G72-E72</f>
        <v>518391</v>
      </c>
      <c r="G72" s="166">
        <v>3812000</v>
      </c>
      <c r="H72" s="166">
        <v>4119000</v>
      </c>
    </row>
    <row r="73" spans="1:8" ht="11.25" customHeight="1" thickBot="1" x14ac:dyDescent="0.25">
      <c r="A73" s="587" t="s">
        <v>470</v>
      </c>
      <c r="B73" s="588" t="s">
        <v>48</v>
      </c>
      <c r="C73" s="260"/>
      <c r="D73" s="164">
        <v>575000</v>
      </c>
      <c r="E73" s="167">
        <v>0</v>
      </c>
      <c r="F73" s="167">
        <v>720000</v>
      </c>
      <c r="G73" s="164">
        <v>720000</v>
      </c>
      <c r="H73" s="166">
        <v>730000</v>
      </c>
    </row>
    <row r="74" spans="1:8" ht="11.25" customHeight="1" thickBot="1" x14ac:dyDescent="0.25">
      <c r="A74" s="584" t="s">
        <v>122</v>
      </c>
      <c r="B74" s="282"/>
      <c r="C74" s="319"/>
      <c r="D74" s="37">
        <f>SUM(D61:D73)</f>
        <v>55694331.759999998</v>
      </c>
      <c r="E74" s="37">
        <f>SUM(E61:E73)</f>
        <v>28480404.689999998</v>
      </c>
      <c r="F74" s="37">
        <f>SUM(F61:F73)</f>
        <v>34924104.210000001</v>
      </c>
      <c r="G74" s="37">
        <f>SUM(G61:G73)</f>
        <v>63404508.899999999</v>
      </c>
      <c r="H74" s="37">
        <f>SUM(H61:H73)</f>
        <v>67845685</v>
      </c>
    </row>
    <row r="75" spans="1:8" ht="11.25" customHeight="1" x14ac:dyDescent="0.25">
      <c r="A75" s="590"/>
      <c r="B75" s="591"/>
      <c r="C75" s="591"/>
      <c r="D75" s="159"/>
      <c r="E75" s="159"/>
      <c r="F75" s="159"/>
      <c r="G75" s="159"/>
      <c r="H75" s="159"/>
    </row>
    <row r="76" spans="1:8" ht="11.25" customHeight="1" x14ac:dyDescent="0.25">
      <c r="A76" s="590"/>
      <c r="B76" s="591"/>
      <c r="C76" s="591"/>
      <c r="D76" s="159"/>
      <c r="E76" s="159"/>
      <c r="F76" s="159"/>
      <c r="G76" s="159"/>
      <c r="H76" s="159"/>
    </row>
    <row r="77" spans="1:8" ht="11.25" customHeight="1" x14ac:dyDescent="0.25">
      <c r="A77" s="590"/>
      <c r="B77" s="591"/>
      <c r="C77" s="591"/>
      <c r="D77" s="159"/>
      <c r="E77" s="159"/>
      <c r="F77" s="159"/>
      <c r="G77" s="159"/>
      <c r="H77" s="159"/>
    </row>
    <row r="78" spans="1:8" s="184" customFormat="1" ht="10.5" customHeight="1" x14ac:dyDescent="0.25">
      <c r="A78" s="590"/>
      <c r="B78" s="591"/>
      <c r="C78" s="591"/>
      <c r="D78" s="159"/>
      <c r="E78" s="159"/>
      <c r="F78" s="159"/>
      <c r="G78" s="159"/>
      <c r="H78" s="159"/>
    </row>
    <row r="79" spans="1:8" s="184" customFormat="1" ht="15.75" customHeight="1" x14ac:dyDescent="0.25">
      <c r="A79" s="590"/>
      <c r="B79" s="591"/>
      <c r="C79" s="591"/>
      <c r="D79" s="159"/>
      <c r="E79" s="159"/>
      <c r="F79" s="159"/>
      <c r="G79" s="159"/>
      <c r="H79" s="159"/>
    </row>
    <row r="80" spans="1:8" ht="13.5" customHeight="1" x14ac:dyDescent="0.25">
      <c r="A80" s="590"/>
      <c r="B80" s="591"/>
      <c r="C80" s="591"/>
      <c r="D80" s="159"/>
      <c r="E80" s="159"/>
      <c r="F80" s="159"/>
      <c r="G80" s="159"/>
      <c r="H80" s="159"/>
    </row>
    <row r="81" spans="1:8" ht="14.25" x14ac:dyDescent="0.3">
      <c r="A81" s="592" t="s">
        <v>383</v>
      </c>
      <c r="B81" s="593"/>
      <c r="C81" s="593"/>
      <c r="D81" s="593"/>
      <c r="E81" s="593"/>
      <c r="F81" s="593"/>
      <c r="G81" s="593"/>
      <c r="H81" s="594"/>
    </row>
    <row r="82" spans="1:8" ht="15" x14ac:dyDescent="0.2">
      <c r="A82" s="746" t="s">
        <v>384</v>
      </c>
      <c r="B82" s="747"/>
      <c r="C82" s="747"/>
      <c r="D82" s="747"/>
      <c r="E82" s="747"/>
      <c r="F82" s="747"/>
      <c r="G82" s="747"/>
      <c r="H82" s="748"/>
    </row>
    <row r="83" spans="1:8" ht="18" customHeight="1" x14ac:dyDescent="0.2">
      <c r="A83" s="749" t="s">
        <v>385</v>
      </c>
      <c r="B83" s="750"/>
      <c r="C83" s="750"/>
      <c r="D83" s="750"/>
      <c r="E83" s="750"/>
      <c r="F83" s="750"/>
      <c r="G83" s="750"/>
      <c r="H83" s="751"/>
    </row>
    <row r="84" spans="1:8" s="155" customFormat="1" ht="12" customHeight="1" x14ac:dyDescent="0.2">
      <c r="A84" s="752" t="s">
        <v>2</v>
      </c>
      <c r="B84" s="753"/>
      <c r="C84" s="753"/>
      <c r="D84" s="753"/>
      <c r="E84" s="753"/>
      <c r="F84" s="753"/>
      <c r="G84" s="753"/>
      <c r="H84" s="754"/>
    </row>
    <row r="85" spans="1:8" s="155" customFormat="1" ht="12" customHeight="1" x14ac:dyDescent="0.2">
      <c r="A85" s="737" t="s">
        <v>386</v>
      </c>
      <c r="B85" s="558"/>
      <c r="C85" s="739" t="s">
        <v>387</v>
      </c>
      <c r="D85" s="559"/>
      <c r="E85" s="741" t="s">
        <v>648</v>
      </c>
      <c r="F85" s="742"/>
      <c r="G85" s="743"/>
      <c r="H85" s="560"/>
    </row>
    <row r="86" spans="1:8" s="155" customFormat="1" ht="12" x14ac:dyDescent="0.2">
      <c r="A86" s="738"/>
      <c r="B86" s="561" t="s">
        <v>14</v>
      </c>
      <c r="C86" s="740"/>
      <c r="D86" s="562" t="s">
        <v>15</v>
      </c>
      <c r="E86" s="744" t="s">
        <v>18</v>
      </c>
      <c r="F86" s="744" t="s">
        <v>19</v>
      </c>
      <c r="G86" s="563"/>
      <c r="H86" s="564" t="s">
        <v>16</v>
      </c>
    </row>
    <row r="87" spans="1:8" s="155" customFormat="1" ht="14.25" customHeight="1" x14ac:dyDescent="0.2">
      <c r="A87" s="738"/>
      <c r="B87" s="561" t="s">
        <v>17</v>
      </c>
      <c r="C87" s="740"/>
      <c r="D87" s="562">
        <v>2019</v>
      </c>
      <c r="E87" s="745"/>
      <c r="F87" s="745"/>
      <c r="G87" s="562" t="s">
        <v>20</v>
      </c>
      <c r="H87" s="565">
        <v>2021</v>
      </c>
    </row>
    <row r="88" spans="1:8" s="155" customFormat="1" ht="15.75" customHeight="1" x14ac:dyDescent="0.2">
      <c r="A88" s="738"/>
      <c r="B88" s="561"/>
      <c r="C88" s="740"/>
      <c r="D88" s="562" t="s">
        <v>21</v>
      </c>
      <c r="E88" s="562" t="s">
        <v>21</v>
      </c>
      <c r="F88" s="562" t="s">
        <v>22</v>
      </c>
      <c r="G88" s="562"/>
      <c r="H88" s="565" t="s">
        <v>23</v>
      </c>
    </row>
    <row r="89" spans="1:8" ht="18.75" customHeight="1" x14ac:dyDescent="0.2">
      <c r="A89" s="566" t="s">
        <v>24</v>
      </c>
      <c r="B89" s="566" t="s">
        <v>25</v>
      </c>
      <c r="C89" s="567" t="s">
        <v>26</v>
      </c>
      <c r="D89" s="568" t="s">
        <v>27</v>
      </c>
      <c r="E89" s="568" t="s">
        <v>28</v>
      </c>
      <c r="F89" s="569" t="s">
        <v>29</v>
      </c>
      <c r="G89" s="568" t="s">
        <v>30</v>
      </c>
      <c r="H89" s="570" t="s">
        <v>382</v>
      </c>
    </row>
    <row r="90" spans="1:8" ht="13.5" x14ac:dyDescent="0.25">
      <c r="A90" s="595" t="s">
        <v>124</v>
      </c>
      <c r="B90" s="596"/>
      <c r="C90" s="597"/>
      <c r="D90" s="185">
        <f>D74</f>
        <v>55694331.759999998</v>
      </c>
      <c r="E90" s="185">
        <f>E74</f>
        <v>28480404.689999998</v>
      </c>
      <c r="F90" s="185">
        <f>F74</f>
        <v>34924104.210000001</v>
      </c>
      <c r="G90" s="185">
        <f>G74</f>
        <v>63404508.899999999</v>
      </c>
      <c r="H90" s="185">
        <f>H74</f>
        <v>67845685</v>
      </c>
    </row>
    <row r="91" spans="1:8" ht="13.5" x14ac:dyDescent="0.25">
      <c r="A91" s="598" t="s">
        <v>471</v>
      </c>
      <c r="B91" s="599" t="s">
        <v>50</v>
      </c>
      <c r="C91" s="600"/>
      <c r="D91" s="167">
        <v>4681204.54</v>
      </c>
      <c r="E91" s="167">
        <v>2369889.86</v>
      </c>
      <c r="F91" s="167">
        <f t="shared" ref="F91:F96" si="3">G91-E91</f>
        <v>3116110.14</v>
      </c>
      <c r="G91" s="186">
        <v>5486000</v>
      </c>
      <c r="H91" s="186">
        <v>5927000</v>
      </c>
    </row>
    <row r="92" spans="1:8" ht="13.5" x14ac:dyDescent="0.25">
      <c r="A92" s="598" t="s">
        <v>472</v>
      </c>
      <c r="B92" s="599" t="s">
        <v>52</v>
      </c>
      <c r="C92" s="600"/>
      <c r="D92" s="167">
        <v>778598.65</v>
      </c>
      <c r="E92" s="167">
        <v>393640.6</v>
      </c>
      <c r="F92" s="167">
        <f t="shared" si="3"/>
        <v>526359.4</v>
      </c>
      <c r="G92" s="186">
        <v>920000</v>
      </c>
      <c r="H92" s="186">
        <v>995600</v>
      </c>
    </row>
    <row r="93" spans="1:8" ht="13.5" x14ac:dyDescent="0.25">
      <c r="A93" s="598" t="s">
        <v>473</v>
      </c>
      <c r="B93" s="599" t="s">
        <v>54</v>
      </c>
      <c r="C93" s="600"/>
      <c r="D93" s="167">
        <v>398307.12</v>
      </c>
      <c r="E93" s="167">
        <v>262878.03999999998</v>
      </c>
      <c r="F93" s="167">
        <f t="shared" si="3"/>
        <v>531121.96</v>
      </c>
      <c r="G93" s="186">
        <v>794000</v>
      </c>
      <c r="H93" s="186">
        <v>807500</v>
      </c>
    </row>
    <row r="94" spans="1:8" ht="13.5" x14ac:dyDescent="0.25">
      <c r="A94" s="598" t="s">
        <v>474</v>
      </c>
      <c r="B94" s="599" t="s">
        <v>57</v>
      </c>
      <c r="C94" s="600"/>
      <c r="D94" s="167">
        <v>139770.51999999999</v>
      </c>
      <c r="E94" s="167">
        <v>69451.009999999995</v>
      </c>
      <c r="F94" s="167">
        <f t="shared" si="3"/>
        <v>394548.99</v>
      </c>
      <c r="G94" s="186">
        <v>464000</v>
      </c>
      <c r="H94" s="186">
        <v>499200</v>
      </c>
    </row>
    <row r="95" spans="1:8" ht="13.5" x14ac:dyDescent="0.25">
      <c r="A95" s="598" t="s">
        <v>475</v>
      </c>
      <c r="B95" s="599" t="s">
        <v>59</v>
      </c>
      <c r="C95" s="600"/>
      <c r="D95" s="167">
        <v>2508389.83</v>
      </c>
      <c r="E95" s="167">
        <v>1014092.34</v>
      </c>
      <c r="F95" s="167">
        <f t="shared" si="3"/>
        <v>5885907.6600000001</v>
      </c>
      <c r="G95" s="186">
        <v>6900000</v>
      </c>
      <c r="H95" s="186">
        <v>5900000</v>
      </c>
    </row>
    <row r="96" spans="1:8" ht="13.5" x14ac:dyDescent="0.25">
      <c r="A96" s="598" t="s">
        <v>476</v>
      </c>
      <c r="B96" s="599" t="s">
        <v>61</v>
      </c>
      <c r="C96" s="600"/>
      <c r="D96" s="167">
        <v>583000</v>
      </c>
      <c r="E96" s="167">
        <v>0</v>
      </c>
      <c r="F96" s="167">
        <f t="shared" si="3"/>
        <v>720000</v>
      </c>
      <c r="G96" s="186">
        <v>720000</v>
      </c>
      <c r="H96" s="186">
        <v>730000</v>
      </c>
    </row>
    <row r="97" spans="1:8" ht="13.5" x14ac:dyDescent="0.25">
      <c r="A97" s="598" t="s">
        <v>477</v>
      </c>
      <c r="B97" s="599" t="s">
        <v>63</v>
      </c>
      <c r="C97" s="600"/>
      <c r="D97" s="167">
        <v>55000</v>
      </c>
      <c r="E97" s="167">
        <v>0</v>
      </c>
      <c r="F97" s="167">
        <v>0</v>
      </c>
      <c r="G97" s="167">
        <v>0</v>
      </c>
      <c r="H97" s="186"/>
    </row>
    <row r="98" spans="1:8" ht="13.5" x14ac:dyDescent="0.25">
      <c r="A98" s="598" t="s">
        <v>478</v>
      </c>
      <c r="B98" s="599" t="s">
        <v>65</v>
      </c>
      <c r="C98" s="600"/>
      <c r="D98" s="167">
        <v>0</v>
      </c>
      <c r="E98" s="167">
        <v>0</v>
      </c>
      <c r="F98" s="167">
        <v>0</v>
      </c>
      <c r="G98" s="167">
        <v>0</v>
      </c>
      <c r="H98" s="186"/>
    </row>
    <row r="99" spans="1:8" ht="12.75" customHeight="1" x14ac:dyDescent="0.25">
      <c r="A99" s="598" t="s">
        <v>479</v>
      </c>
      <c r="B99" s="599" t="s">
        <v>67</v>
      </c>
      <c r="C99" s="600"/>
      <c r="D99" s="167">
        <v>2876000</v>
      </c>
      <c r="E99" s="167">
        <v>0</v>
      </c>
      <c r="F99" s="167">
        <v>0</v>
      </c>
      <c r="G99" s="167">
        <v>0</v>
      </c>
      <c r="H99" s="186"/>
    </row>
    <row r="100" spans="1:8" ht="12.75" customHeight="1" thickBot="1" x14ac:dyDescent="0.3">
      <c r="A100" s="598" t="s">
        <v>654</v>
      </c>
      <c r="B100" s="599" t="s">
        <v>583</v>
      </c>
      <c r="C100" s="600"/>
      <c r="D100" s="167">
        <v>1166000</v>
      </c>
      <c r="E100" s="167">
        <v>40764.85</v>
      </c>
      <c r="F100" s="167">
        <v>0</v>
      </c>
      <c r="G100" s="167">
        <v>40764.85</v>
      </c>
      <c r="H100" s="186"/>
    </row>
    <row r="101" spans="1:8" ht="14.25" customHeight="1" thickBot="1" x14ac:dyDescent="0.3">
      <c r="A101" s="601" t="s">
        <v>480</v>
      </c>
      <c r="B101" s="602"/>
      <c r="C101" s="603"/>
      <c r="D101" s="187">
        <f>SUM(D90:D100)</f>
        <v>68880602.419999987</v>
      </c>
      <c r="E101" s="187">
        <f>SUM(E90:E100)</f>
        <v>32631121.390000001</v>
      </c>
      <c r="F101" s="187">
        <f>SUM(F90:F100)</f>
        <v>46098152.359999999</v>
      </c>
      <c r="G101" s="187">
        <f>SUM(G90:G100)</f>
        <v>78729273.75</v>
      </c>
      <c r="H101" s="187">
        <f>SUM(H90:H100)</f>
        <v>82704985</v>
      </c>
    </row>
    <row r="102" spans="1:8" ht="13.5" customHeight="1" x14ac:dyDescent="0.25">
      <c r="A102" s="604" t="s">
        <v>481</v>
      </c>
      <c r="B102" s="599"/>
      <c r="C102" s="600"/>
      <c r="D102" s="167"/>
      <c r="E102" s="185"/>
      <c r="F102" s="185"/>
      <c r="G102" s="189"/>
      <c r="H102" s="189"/>
    </row>
    <row r="103" spans="1:8" ht="13.5" customHeight="1" x14ac:dyDescent="0.25">
      <c r="A103" s="598" t="s">
        <v>482</v>
      </c>
      <c r="B103" s="599" t="s">
        <v>71</v>
      </c>
      <c r="C103" s="600"/>
      <c r="D103" s="167">
        <v>2634002.66</v>
      </c>
      <c r="E103" s="167">
        <v>757767.22</v>
      </c>
      <c r="F103" s="167">
        <f>G103-E103</f>
        <v>4474203.2600000007</v>
      </c>
      <c r="G103" s="186">
        <v>5231970.4800000004</v>
      </c>
      <c r="H103" s="186">
        <v>4911970.4800000004</v>
      </c>
    </row>
    <row r="104" spans="1:8" ht="13.5" x14ac:dyDescent="0.25">
      <c r="A104" s="598" t="s">
        <v>655</v>
      </c>
      <c r="B104" s="599" t="s">
        <v>73</v>
      </c>
      <c r="C104" s="600"/>
      <c r="D104" s="167">
        <v>1521114.5</v>
      </c>
      <c r="E104" s="167">
        <v>491700</v>
      </c>
      <c r="F104" s="167">
        <f>G104-E104</f>
        <v>2753300</v>
      </c>
      <c r="G104" s="186">
        <v>3245000</v>
      </c>
      <c r="H104" s="186">
        <v>3445000</v>
      </c>
    </row>
    <row r="105" spans="1:8" ht="13.5" x14ac:dyDescent="0.25">
      <c r="A105" s="598" t="s">
        <v>656</v>
      </c>
      <c r="B105" s="599" t="s">
        <v>74</v>
      </c>
      <c r="C105" s="600"/>
      <c r="D105" s="167">
        <v>1401161.2</v>
      </c>
      <c r="E105" s="167">
        <v>456090.82</v>
      </c>
      <c r="F105" s="167">
        <f>G105-E105</f>
        <v>1562909.18</v>
      </c>
      <c r="G105" s="186">
        <v>2019000</v>
      </c>
      <c r="H105" s="186">
        <v>2029335</v>
      </c>
    </row>
    <row r="106" spans="1:8" ht="14.25" customHeight="1" x14ac:dyDescent="0.25">
      <c r="A106" s="598" t="s">
        <v>484</v>
      </c>
      <c r="B106" s="599" t="s">
        <v>225</v>
      </c>
      <c r="C106" s="600"/>
      <c r="D106" s="167">
        <v>199960.91</v>
      </c>
      <c r="E106" s="167">
        <v>98307.98</v>
      </c>
      <c r="F106" s="167">
        <f>G106-E106</f>
        <v>101692.02</v>
      </c>
      <c r="G106" s="186">
        <v>200000</v>
      </c>
      <c r="H106" s="186">
        <v>200000</v>
      </c>
    </row>
    <row r="107" spans="1:8" ht="13.5" x14ac:dyDescent="0.25">
      <c r="A107" s="598" t="s">
        <v>485</v>
      </c>
      <c r="B107" s="599" t="s">
        <v>76</v>
      </c>
      <c r="C107" s="600"/>
      <c r="D107" s="167">
        <v>0</v>
      </c>
      <c r="E107" s="167">
        <v>0</v>
      </c>
      <c r="F107" s="167">
        <v>0</v>
      </c>
      <c r="G107" s="167">
        <v>0</v>
      </c>
      <c r="H107" s="186"/>
    </row>
    <row r="108" spans="1:8" ht="13.5" x14ac:dyDescent="0.25">
      <c r="A108" s="598" t="s">
        <v>657</v>
      </c>
      <c r="B108" s="599" t="s">
        <v>586</v>
      </c>
      <c r="C108" s="600"/>
      <c r="D108" s="167">
        <v>0</v>
      </c>
      <c r="E108" s="167">
        <v>10352535</v>
      </c>
      <c r="F108" s="167">
        <v>0</v>
      </c>
      <c r="G108" s="186">
        <v>10352535</v>
      </c>
      <c r="H108" s="186">
        <v>0</v>
      </c>
    </row>
    <row r="109" spans="1:8" ht="13.5" x14ac:dyDescent="0.25">
      <c r="A109" s="598" t="s">
        <v>486</v>
      </c>
      <c r="B109" s="599"/>
      <c r="C109" s="600"/>
      <c r="D109" s="167"/>
      <c r="E109" s="167"/>
      <c r="F109" s="167"/>
      <c r="G109" s="186"/>
      <c r="H109" s="186"/>
    </row>
    <row r="110" spans="1:8" ht="13.5" x14ac:dyDescent="0.25">
      <c r="A110" s="598" t="s">
        <v>487</v>
      </c>
      <c r="B110" s="599" t="s">
        <v>78</v>
      </c>
      <c r="C110" s="600"/>
      <c r="D110" s="167">
        <v>25500</v>
      </c>
      <c r="E110" s="167">
        <v>0</v>
      </c>
      <c r="F110" s="167">
        <v>75000</v>
      </c>
      <c r="G110" s="186">
        <v>75000</v>
      </c>
      <c r="H110" s="186">
        <v>75000</v>
      </c>
    </row>
    <row r="111" spans="1:8" ht="13.5" x14ac:dyDescent="0.25">
      <c r="A111" s="598" t="s">
        <v>488</v>
      </c>
      <c r="B111" s="599" t="s">
        <v>80</v>
      </c>
      <c r="C111" s="600"/>
      <c r="D111" s="167">
        <v>6495124.7300000004</v>
      </c>
      <c r="E111" s="167">
        <v>2062419.37</v>
      </c>
      <c r="F111" s="167">
        <f t="shared" ref="F111:F117" si="4">G111-E111</f>
        <v>6023580.6299999999</v>
      </c>
      <c r="G111" s="186">
        <v>8086000</v>
      </c>
      <c r="H111" s="186">
        <v>8721000</v>
      </c>
    </row>
    <row r="112" spans="1:8" ht="13.5" x14ac:dyDescent="0.25">
      <c r="A112" s="598" t="s">
        <v>489</v>
      </c>
      <c r="B112" s="599" t="s">
        <v>82</v>
      </c>
      <c r="C112" s="600"/>
      <c r="D112" s="167">
        <v>997532.05</v>
      </c>
      <c r="E112" s="167">
        <v>205270.7</v>
      </c>
      <c r="F112" s="167">
        <f t="shared" si="4"/>
        <v>1220729.3</v>
      </c>
      <c r="G112" s="186">
        <v>1426000</v>
      </c>
      <c r="H112" s="186">
        <v>1705865</v>
      </c>
    </row>
    <row r="113" spans="1:8" ht="13.5" x14ac:dyDescent="0.25">
      <c r="A113" s="598" t="s">
        <v>490</v>
      </c>
      <c r="B113" s="599" t="s">
        <v>84</v>
      </c>
      <c r="C113" s="600"/>
      <c r="D113" s="167">
        <v>96334.23</v>
      </c>
      <c r="E113" s="167">
        <v>2750.62</v>
      </c>
      <c r="F113" s="167">
        <f t="shared" si="4"/>
        <v>415249.38</v>
      </c>
      <c r="G113" s="186">
        <v>418000</v>
      </c>
      <c r="H113" s="186">
        <v>18000</v>
      </c>
    </row>
    <row r="114" spans="1:8" ht="13.5" x14ac:dyDescent="0.25">
      <c r="A114" s="598" t="s">
        <v>491</v>
      </c>
      <c r="B114" s="599" t="s">
        <v>86</v>
      </c>
      <c r="C114" s="600"/>
      <c r="D114" s="167">
        <v>3099918.32</v>
      </c>
      <c r="E114" s="167">
        <v>1315369.18</v>
      </c>
      <c r="F114" s="167">
        <f t="shared" si="4"/>
        <v>1784630.82</v>
      </c>
      <c r="G114" s="186">
        <v>3100000</v>
      </c>
      <c r="H114" s="186">
        <v>4000000</v>
      </c>
    </row>
    <row r="115" spans="1:8" ht="13.5" x14ac:dyDescent="0.25">
      <c r="A115" s="598" t="s">
        <v>492</v>
      </c>
      <c r="B115" s="599" t="s">
        <v>88</v>
      </c>
      <c r="C115" s="600"/>
      <c r="D115" s="167">
        <v>7331</v>
      </c>
      <c r="E115" s="167">
        <v>2480</v>
      </c>
      <c r="F115" s="167">
        <f t="shared" si="4"/>
        <v>22520</v>
      </c>
      <c r="G115" s="186">
        <v>25000</v>
      </c>
      <c r="H115" s="186">
        <v>24000</v>
      </c>
    </row>
    <row r="116" spans="1:8" ht="13.5" x14ac:dyDescent="0.25">
      <c r="A116" s="598" t="s">
        <v>493</v>
      </c>
      <c r="B116" s="599" t="s">
        <v>89</v>
      </c>
      <c r="C116" s="600"/>
      <c r="D116" s="167">
        <v>200</v>
      </c>
      <c r="E116" s="167">
        <v>0</v>
      </c>
      <c r="F116" s="167">
        <f t="shared" si="4"/>
        <v>4000</v>
      </c>
      <c r="G116" s="186">
        <v>4000</v>
      </c>
      <c r="H116" s="186">
        <v>12800</v>
      </c>
    </row>
    <row r="117" spans="1:8" ht="13.5" x14ac:dyDescent="0.25">
      <c r="A117" s="598" t="s">
        <v>494</v>
      </c>
      <c r="B117" s="599" t="s">
        <v>91</v>
      </c>
      <c r="C117" s="600"/>
      <c r="D117" s="167">
        <v>187729.93</v>
      </c>
      <c r="E117" s="167">
        <v>90897.91</v>
      </c>
      <c r="F117" s="167">
        <f t="shared" si="4"/>
        <v>279202.08999999997</v>
      </c>
      <c r="G117" s="186">
        <v>370100</v>
      </c>
      <c r="H117" s="186">
        <v>556000</v>
      </c>
    </row>
    <row r="118" spans="1:8" ht="13.5" x14ac:dyDescent="0.25">
      <c r="A118" s="598" t="s">
        <v>495</v>
      </c>
      <c r="B118" s="599" t="s">
        <v>93</v>
      </c>
      <c r="C118" s="600"/>
      <c r="D118" s="167">
        <v>0</v>
      </c>
      <c r="E118" s="167">
        <v>0</v>
      </c>
      <c r="F118" s="167">
        <v>100000</v>
      </c>
      <c r="G118" s="186">
        <v>100000</v>
      </c>
      <c r="H118" s="186">
        <v>100000</v>
      </c>
    </row>
    <row r="119" spans="1:8" ht="13.5" x14ac:dyDescent="0.25">
      <c r="A119" s="598" t="s">
        <v>496</v>
      </c>
      <c r="B119" s="599" t="s">
        <v>95</v>
      </c>
      <c r="C119" s="600"/>
      <c r="D119" s="167">
        <v>0</v>
      </c>
      <c r="E119" s="167">
        <v>0</v>
      </c>
      <c r="F119" s="167">
        <v>100000</v>
      </c>
      <c r="G119" s="186">
        <v>100000</v>
      </c>
      <c r="H119" s="186">
        <v>100000</v>
      </c>
    </row>
    <row r="120" spans="1:8" ht="13.5" x14ac:dyDescent="0.25">
      <c r="A120" s="598" t="s">
        <v>497</v>
      </c>
      <c r="B120" s="599"/>
      <c r="C120" s="600"/>
      <c r="D120" s="167"/>
      <c r="E120" s="167" t="s">
        <v>123</v>
      </c>
      <c r="F120" s="167"/>
      <c r="G120" s="186"/>
      <c r="H120" s="186"/>
    </row>
    <row r="121" spans="1:8" ht="13.5" x14ac:dyDescent="0.25">
      <c r="A121" s="598" t="s">
        <v>498</v>
      </c>
      <c r="B121" s="599" t="s">
        <v>98</v>
      </c>
      <c r="C121" s="600"/>
      <c r="D121" s="167">
        <v>0</v>
      </c>
      <c r="E121" s="167">
        <v>0</v>
      </c>
      <c r="F121" s="167">
        <v>0</v>
      </c>
      <c r="G121" s="186">
        <v>0</v>
      </c>
      <c r="H121" s="186"/>
    </row>
    <row r="122" spans="1:8" ht="13.5" x14ac:dyDescent="0.25">
      <c r="A122" s="598" t="s">
        <v>499</v>
      </c>
      <c r="B122" s="599" t="s">
        <v>100</v>
      </c>
      <c r="C122" s="600"/>
      <c r="D122" s="167">
        <v>0</v>
      </c>
      <c r="E122" s="167">
        <v>0</v>
      </c>
      <c r="F122" s="167">
        <v>2700000</v>
      </c>
      <c r="G122" s="186">
        <v>2700000</v>
      </c>
      <c r="H122" s="186">
        <v>3859500</v>
      </c>
    </row>
    <row r="123" spans="1:8" ht="13.5" x14ac:dyDescent="0.25">
      <c r="A123" s="598" t="s">
        <v>500</v>
      </c>
      <c r="B123" s="599" t="s">
        <v>101</v>
      </c>
      <c r="C123" s="600"/>
      <c r="D123" s="167">
        <v>0</v>
      </c>
      <c r="E123" s="167">
        <v>0</v>
      </c>
      <c r="F123" s="167">
        <v>0</v>
      </c>
      <c r="G123" s="186">
        <v>0</v>
      </c>
      <c r="H123" s="186"/>
    </row>
    <row r="124" spans="1:8" ht="13.5" x14ac:dyDescent="0.25">
      <c r="A124" s="598" t="s">
        <v>501</v>
      </c>
      <c r="B124" s="599" t="s">
        <v>102</v>
      </c>
      <c r="C124" s="600"/>
      <c r="D124" s="167">
        <v>0</v>
      </c>
      <c r="E124" s="167">
        <v>0</v>
      </c>
      <c r="F124" s="167">
        <v>0</v>
      </c>
      <c r="G124" s="186">
        <v>0</v>
      </c>
      <c r="H124" s="186"/>
    </row>
    <row r="125" spans="1:8" ht="13.5" x14ac:dyDescent="0.25">
      <c r="A125" s="598" t="s">
        <v>502</v>
      </c>
      <c r="B125" s="599" t="s">
        <v>104</v>
      </c>
      <c r="C125" s="600"/>
      <c r="D125" s="167">
        <v>261304.6</v>
      </c>
      <c r="E125" s="167">
        <v>22770</v>
      </c>
      <c r="F125" s="167">
        <f t="shared" ref="F125:F130" si="5">G125-E125</f>
        <v>277230</v>
      </c>
      <c r="G125" s="186">
        <v>300000</v>
      </c>
      <c r="H125" s="186">
        <v>300000</v>
      </c>
    </row>
    <row r="126" spans="1:8" ht="13.5" x14ac:dyDescent="0.25">
      <c r="A126" s="598" t="s">
        <v>658</v>
      </c>
      <c r="B126" s="599" t="s">
        <v>106</v>
      </c>
      <c r="C126" s="600"/>
      <c r="D126" s="167">
        <v>4044960</v>
      </c>
      <c r="E126" s="167">
        <v>2118000</v>
      </c>
      <c r="F126" s="167">
        <f t="shared" si="5"/>
        <v>2882000</v>
      </c>
      <c r="G126" s="186">
        <v>5000000</v>
      </c>
      <c r="H126" s="186">
        <v>5000000</v>
      </c>
    </row>
    <row r="127" spans="1:8" ht="13.5" x14ac:dyDescent="0.25">
      <c r="A127" s="598" t="s">
        <v>503</v>
      </c>
      <c r="B127" s="599" t="s">
        <v>273</v>
      </c>
      <c r="C127" s="600"/>
      <c r="D127" s="167">
        <v>5192386.7</v>
      </c>
      <c r="E127" s="167">
        <v>2925712.5</v>
      </c>
      <c r="F127" s="167">
        <f t="shared" si="5"/>
        <v>5074287.5</v>
      </c>
      <c r="G127" s="186">
        <v>8000000</v>
      </c>
      <c r="H127" s="186">
        <v>9000000</v>
      </c>
    </row>
    <row r="128" spans="1:8" ht="13.5" x14ac:dyDescent="0.25">
      <c r="A128" s="598" t="s">
        <v>504</v>
      </c>
      <c r="B128" s="599" t="s">
        <v>184</v>
      </c>
      <c r="C128" s="600"/>
      <c r="D128" s="167">
        <v>2529586</v>
      </c>
      <c r="E128" s="167">
        <v>0</v>
      </c>
      <c r="F128" s="167">
        <f t="shared" si="5"/>
        <v>4000000</v>
      </c>
      <c r="G128" s="186">
        <v>4000000</v>
      </c>
      <c r="H128" s="186">
        <v>4100000</v>
      </c>
    </row>
    <row r="129" spans="1:8" ht="13.5" x14ac:dyDescent="0.25">
      <c r="A129" s="598" t="s">
        <v>505</v>
      </c>
      <c r="B129" s="599" t="s">
        <v>110</v>
      </c>
      <c r="C129" s="600"/>
      <c r="D129" s="167">
        <v>142049</v>
      </c>
      <c r="E129" s="167">
        <v>0</v>
      </c>
      <c r="F129" s="167">
        <f t="shared" si="5"/>
        <v>450000</v>
      </c>
      <c r="G129" s="186">
        <v>450000</v>
      </c>
      <c r="H129" s="186">
        <v>450000</v>
      </c>
    </row>
    <row r="130" spans="1:8" ht="13.5" x14ac:dyDescent="0.25">
      <c r="A130" s="598" t="s">
        <v>506</v>
      </c>
      <c r="B130" s="599" t="s">
        <v>207</v>
      </c>
      <c r="C130" s="600"/>
      <c r="D130" s="167">
        <v>8349739</v>
      </c>
      <c r="E130" s="167">
        <v>1859840</v>
      </c>
      <c r="F130" s="167">
        <f t="shared" si="5"/>
        <v>7930160</v>
      </c>
      <c r="G130" s="186">
        <v>9790000</v>
      </c>
      <c r="H130" s="186">
        <v>9795000</v>
      </c>
    </row>
    <row r="131" spans="1:8" ht="13.5" x14ac:dyDescent="0.25">
      <c r="A131" s="598" t="s">
        <v>507</v>
      </c>
      <c r="B131" s="599"/>
      <c r="C131" s="600"/>
      <c r="D131" s="167"/>
      <c r="E131" s="167"/>
      <c r="F131" s="167"/>
      <c r="G131" s="186"/>
      <c r="H131" s="186"/>
    </row>
    <row r="132" spans="1:8" ht="13.5" x14ac:dyDescent="0.25">
      <c r="A132" s="598" t="s">
        <v>508</v>
      </c>
      <c r="B132" s="599" t="s">
        <v>113</v>
      </c>
      <c r="C132" s="600"/>
      <c r="D132" s="167">
        <v>688438.17</v>
      </c>
      <c r="E132" s="167">
        <v>288850</v>
      </c>
      <c r="F132" s="167">
        <f t="shared" ref="F132:F139" si="6">G132-E132</f>
        <v>961150</v>
      </c>
      <c r="G132" s="186">
        <v>1250000</v>
      </c>
      <c r="H132" s="186">
        <v>1550000</v>
      </c>
    </row>
    <row r="133" spans="1:8" ht="13.5" x14ac:dyDescent="0.25">
      <c r="A133" s="598" t="s">
        <v>659</v>
      </c>
      <c r="B133" s="599" t="s">
        <v>596</v>
      </c>
      <c r="C133" s="600"/>
      <c r="D133" s="167">
        <v>0</v>
      </c>
      <c r="E133" s="167">
        <v>0</v>
      </c>
      <c r="F133" s="167">
        <f>G133-E133</f>
        <v>0</v>
      </c>
      <c r="G133" s="186">
        <v>0</v>
      </c>
      <c r="H133" s="186">
        <v>500000</v>
      </c>
    </row>
    <row r="134" spans="1:8" ht="13.5" x14ac:dyDescent="0.25">
      <c r="A134" s="598" t="s">
        <v>509</v>
      </c>
      <c r="B134" s="599" t="s">
        <v>230</v>
      </c>
      <c r="C134" s="600"/>
      <c r="D134" s="167">
        <v>94424.88</v>
      </c>
      <c r="E134" s="167">
        <v>8981.24</v>
      </c>
      <c r="F134" s="167">
        <f t="shared" si="6"/>
        <v>141018.76</v>
      </c>
      <c r="G134" s="186">
        <v>150000</v>
      </c>
      <c r="H134" s="186">
        <v>150000</v>
      </c>
    </row>
    <row r="135" spans="1:8" ht="13.5" x14ac:dyDescent="0.25">
      <c r="A135" s="598" t="s">
        <v>510</v>
      </c>
      <c r="B135" s="599" t="s">
        <v>115</v>
      </c>
      <c r="C135" s="600"/>
      <c r="D135" s="167">
        <v>55503.75</v>
      </c>
      <c r="E135" s="167">
        <v>47246.25</v>
      </c>
      <c r="F135" s="167">
        <f t="shared" si="6"/>
        <v>52753.75</v>
      </c>
      <c r="G135" s="186">
        <v>100000</v>
      </c>
      <c r="H135" s="186">
        <v>120000</v>
      </c>
    </row>
    <row r="136" spans="1:8" ht="13.5" x14ac:dyDescent="0.25">
      <c r="A136" s="598" t="s">
        <v>511</v>
      </c>
      <c r="B136" s="599" t="s">
        <v>232</v>
      </c>
      <c r="C136" s="600"/>
      <c r="D136" s="167">
        <v>216146.81</v>
      </c>
      <c r="E136" s="167">
        <v>24754.55</v>
      </c>
      <c r="F136" s="167">
        <f t="shared" si="6"/>
        <v>475245.45</v>
      </c>
      <c r="G136" s="186">
        <v>500000</v>
      </c>
      <c r="H136" s="186">
        <v>500000</v>
      </c>
    </row>
    <row r="137" spans="1:8" ht="12.75" customHeight="1" x14ac:dyDescent="0.25">
      <c r="A137" s="598" t="s">
        <v>512</v>
      </c>
      <c r="B137" s="599" t="s">
        <v>117</v>
      </c>
      <c r="C137" s="600"/>
      <c r="D137" s="167">
        <v>43000</v>
      </c>
      <c r="E137" s="167">
        <v>0</v>
      </c>
      <c r="F137" s="167">
        <f t="shared" si="6"/>
        <v>580000</v>
      </c>
      <c r="G137" s="186">
        <v>580000</v>
      </c>
      <c r="H137" s="186">
        <v>580000</v>
      </c>
    </row>
    <row r="138" spans="1:8" ht="13.5" x14ac:dyDescent="0.25">
      <c r="A138" s="598" t="s">
        <v>515</v>
      </c>
      <c r="B138" s="599" t="s">
        <v>188</v>
      </c>
      <c r="C138" s="600"/>
      <c r="D138" s="167">
        <v>69816</v>
      </c>
      <c r="E138" s="167">
        <v>17413</v>
      </c>
      <c r="F138" s="167">
        <f t="shared" si="6"/>
        <v>87587</v>
      </c>
      <c r="G138" s="186">
        <v>105000</v>
      </c>
      <c r="H138" s="186">
        <v>105000</v>
      </c>
    </row>
    <row r="139" spans="1:8" ht="13.5" customHeight="1" x14ac:dyDescent="0.25">
      <c r="A139" s="598" t="s">
        <v>513</v>
      </c>
      <c r="B139" s="599" t="s">
        <v>119</v>
      </c>
      <c r="C139" s="600"/>
      <c r="D139" s="167">
        <v>888530</v>
      </c>
      <c r="E139" s="167">
        <v>2070061.5</v>
      </c>
      <c r="F139" s="167">
        <f t="shared" si="6"/>
        <v>0</v>
      </c>
      <c r="G139" s="186">
        <v>2070061.5</v>
      </c>
      <c r="H139" s="186">
        <v>1275000</v>
      </c>
    </row>
    <row r="140" spans="1:8" ht="13.5" customHeight="1" x14ac:dyDescent="0.25">
      <c r="A140" s="598" t="s">
        <v>516</v>
      </c>
      <c r="B140" s="599"/>
      <c r="C140" s="600"/>
      <c r="D140" s="605"/>
      <c r="E140" s="167" t="s">
        <v>123</v>
      </c>
      <c r="F140" s="167"/>
      <c r="G140" s="190"/>
      <c r="H140" s="186"/>
    </row>
    <row r="141" spans="1:8" ht="14.25" customHeight="1" x14ac:dyDescent="0.25">
      <c r="A141" s="598" t="s">
        <v>517</v>
      </c>
      <c r="B141" s="599" t="s">
        <v>191</v>
      </c>
      <c r="C141" s="600"/>
      <c r="D141" s="167">
        <v>193500</v>
      </c>
      <c r="E141" s="167">
        <v>245000</v>
      </c>
      <c r="F141" s="167">
        <f>G141-E141</f>
        <v>249000</v>
      </c>
      <c r="G141" s="186">
        <v>494000</v>
      </c>
      <c r="H141" s="186">
        <v>744000</v>
      </c>
    </row>
    <row r="142" spans="1:8" s="184" customFormat="1" ht="13.5" x14ac:dyDescent="0.25">
      <c r="A142" s="598" t="s">
        <v>514</v>
      </c>
      <c r="B142" s="599" t="s">
        <v>121</v>
      </c>
      <c r="C142" s="600"/>
      <c r="D142" s="167">
        <v>0</v>
      </c>
      <c r="E142" s="167">
        <v>0</v>
      </c>
      <c r="F142" s="167">
        <f>G142-E142</f>
        <v>30000</v>
      </c>
      <c r="G142" s="186">
        <v>30000</v>
      </c>
      <c r="H142" s="186">
        <v>30000</v>
      </c>
    </row>
    <row r="143" spans="1:8" s="184" customFormat="1" ht="13.5" x14ac:dyDescent="0.25">
      <c r="A143" s="598" t="s">
        <v>518</v>
      </c>
      <c r="B143" s="599" t="s">
        <v>125</v>
      </c>
      <c r="C143" s="600"/>
      <c r="D143" s="167">
        <v>18124828.59</v>
      </c>
      <c r="E143" s="167">
        <v>749350</v>
      </c>
      <c r="F143" s="167">
        <f>G143-E143</f>
        <v>27250650</v>
      </c>
      <c r="G143" s="186">
        <v>28000000</v>
      </c>
      <c r="H143" s="186">
        <v>28000000</v>
      </c>
    </row>
    <row r="144" spans="1:8" s="184" customFormat="1" ht="14.25" thickBot="1" x14ac:dyDescent="0.3">
      <c r="A144" s="598" t="s">
        <v>519</v>
      </c>
      <c r="B144" s="599" t="s">
        <v>142</v>
      </c>
      <c r="C144" s="600"/>
      <c r="D144" s="167">
        <v>1258650.75</v>
      </c>
      <c r="E144" s="167">
        <v>573740.25</v>
      </c>
      <c r="F144" s="167">
        <f>G144-E144</f>
        <v>3348759.75</v>
      </c>
      <c r="G144" s="186">
        <v>3922500</v>
      </c>
      <c r="H144" s="186">
        <v>4136345.2</v>
      </c>
    </row>
    <row r="145" spans="1:8" s="184" customFormat="1" ht="14.25" thickBot="1" x14ac:dyDescent="0.3">
      <c r="A145" s="601" t="s">
        <v>520</v>
      </c>
      <c r="B145" s="602"/>
      <c r="C145" s="603"/>
      <c r="D145" s="187">
        <f>SUM(D103:D144)</f>
        <v>58818773.780000001</v>
      </c>
      <c r="E145" s="187">
        <f>SUM(E103:E144)</f>
        <v>26787308.089999996</v>
      </c>
      <c r="F145" s="187">
        <f>SUM(F103:F144)</f>
        <v>75406858.890000001</v>
      </c>
      <c r="G145" s="187">
        <f>SUM(G103:G144)</f>
        <v>102194166.98</v>
      </c>
      <c r="H145" s="187">
        <f>SUM(H103:H144)</f>
        <v>96093815.680000007</v>
      </c>
    </row>
    <row r="146" spans="1:8" s="184" customFormat="1" ht="13.5" x14ac:dyDescent="0.25">
      <c r="A146" s="606"/>
      <c r="B146" s="591"/>
      <c r="C146" s="591"/>
      <c r="D146" s="191"/>
      <c r="E146" s="191"/>
      <c r="F146" s="191"/>
      <c r="G146" s="191"/>
      <c r="H146" s="191"/>
    </row>
    <row r="147" spans="1:8" s="184" customFormat="1" ht="55.5" customHeight="1" x14ac:dyDescent="0.25">
      <c r="A147" s="606"/>
      <c r="B147" s="591"/>
      <c r="C147" s="591"/>
      <c r="D147" s="191"/>
      <c r="E147" s="191"/>
      <c r="F147" s="191"/>
      <c r="G147" s="191"/>
      <c r="H147" s="191"/>
    </row>
    <row r="148" spans="1:8" ht="13.5" x14ac:dyDescent="0.25">
      <c r="A148" s="606"/>
      <c r="B148" s="591"/>
      <c r="C148" s="591"/>
      <c r="D148" s="191"/>
      <c r="E148" s="191"/>
      <c r="F148" s="191"/>
      <c r="G148" s="191"/>
      <c r="H148" s="191"/>
    </row>
    <row r="149" spans="1:8" ht="13.5" x14ac:dyDescent="0.25">
      <c r="A149" s="606"/>
      <c r="B149" s="591"/>
      <c r="C149" s="591"/>
      <c r="D149" s="191"/>
      <c r="E149" s="191"/>
      <c r="F149" s="191"/>
      <c r="G149" s="191"/>
      <c r="H149" s="191"/>
    </row>
    <row r="150" spans="1:8" ht="13.5" x14ac:dyDescent="0.25">
      <c r="A150" s="606"/>
      <c r="B150" s="591"/>
      <c r="C150" s="591"/>
      <c r="D150" s="191"/>
      <c r="E150" s="191"/>
      <c r="F150" s="191"/>
      <c r="G150" s="191"/>
      <c r="H150" s="191"/>
    </row>
    <row r="151" spans="1:8" ht="13.5" x14ac:dyDescent="0.25">
      <c r="A151" s="606"/>
      <c r="B151" s="591"/>
      <c r="C151" s="591"/>
      <c r="D151" s="191"/>
      <c r="E151" s="191"/>
      <c r="F151" s="191"/>
      <c r="G151" s="191"/>
      <c r="H151" s="191"/>
    </row>
    <row r="152" spans="1:8" s="155" customFormat="1" ht="12.75" customHeight="1" x14ac:dyDescent="0.25">
      <c r="A152" s="606"/>
      <c r="B152" s="591"/>
      <c r="C152" s="591"/>
      <c r="D152" s="191"/>
      <c r="E152" s="191"/>
      <c r="F152" s="191"/>
      <c r="G152" s="191"/>
      <c r="H152" s="191"/>
    </row>
    <row r="153" spans="1:8" s="155" customFormat="1" ht="12" customHeight="1" x14ac:dyDescent="0.25">
      <c r="A153" s="606"/>
      <c r="B153" s="591"/>
      <c r="C153" s="591"/>
      <c r="D153" s="191"/>
      <c r="E153" s="191"/>
      <c r="F153" s="191"/>
      <c r="G153" s="191"/>
      <c r="H153" s="191"/>
    </row>
    <row r="154" spans="1:8" s="155" customFormat="1" ht="14.25" x14ac:dyDescent="0.3">
      <c r="A154" s="592" t="s">
        <v>383</v>
      </c>
      <c r="B154" s="593"/>
      <c r="C154" s="593"/>
      <c r="D154" s="593"/>
      <c r="E154" s="593"/>
      <c r="F154" s="593"/>
      <c r="G154" s="593"/>
      <c r="H154" s="594"/>
    </row>
    <row r="155" spans="1:8" s="155" customFormat="1" ht="15" x14ac:dyDescent="0.2">
      <c r="A155" s="746" t="s">
        <v>384</v>
      </c>
      <c r="B155" s="747"/>
      <c r="C155" s="747"/>
      <c r="D155" s="747"/>
      <c r="E155" s="747"/>
      <c r="F155" s="747"/>
      <c r="G155" s="747"/>
      <c r="H155" s="748"/>
    </row>
    <row r="156" spans="1:8" s="155" customFormat="1" x14ac:dyDescent="0.2">
      <c r="A156" s="749" t="s">
        <v>385</v>
      </c>
      <c r="B156" s="750"/>
      <c r="C156" s="750"/>
      <c r="D156" s="750"/>
      <c r="E156" s="750"/>
      <c r="F156" s="750"/>
      <c r="G156" s="750"/>
      <c r="H156" s="751"/>
    </row>
    <row r="157" spans="1:8" x14ac:dyDescent="0.2">
      <c r="A157" s="752" t="s">
        <v>2</v>
      </c>
      <c r="B157" s="753"/>
      <c r="C157" s="753"/>
      <c r="D157" s="753"/>
      <c r="E157" s="753"/>
      <c r="F157" s="753"/>
      <c r="G157" s="753"/>
      <c r="H157" s="754"/>
    </row>
    <row r="158" spans="1:8" x14ac:dyDescent="0.2">
      <c r="A158" s="737" t="s">
        <v>386</v>
      </c>
      <c r="B158" s="558"/>
      <c r="C158" s="739" t="s">
        <v>387</v>
      </c>
      <c r="D158" s="559"/>
      <c r="E158" s="741" t="s">
        <v>648</v>
      </c>
      <c r="F158" s="742"/>
      <c r="G158" s="743"/>
      <c r="H158" s="560"/>
    </row>
    <row r="159" spans="1:8" x14ac:dyDescent="0.2">
      <c r="A159" s="738"/>
      <c r="B159" s="561" t="s">
        <v>14</v>
      </c>
      <c r="C159" s="740"/>
      <c r="D159" s="562" t="s">
        <v>15</v>
      </c>
      <c r="E159" s="744" t="s">
        <v>18</v>
      </c>
      <c r="F159" s="744" t="s">
        <v>19</v>
      </c>
      <c r="G159" s="563"/>
      <c r="H159" s="564" t="s">
        <v>16</v>
      </c>
    </row>
    <row r="160" spans="1:8" x14ac:dyDescent="0.2">
      <c r="A160" s="738"/>
      <c r="B160" s="561" t="s">
        <v>17</v>
      </c>
      <c r="C160" s="740"/>
      <c r="D160" s="562">
        <v>2019</v>
      </c>
      <c r="E160" s="745"/>
      <c r="F160" s="745"/>
      <c r="G160" s="562" t="s">
        <v>20</v>
      </c>
      <c r="H160" s="565">
        <v>2021</v>
      </c>
    </row>
    <row r="161" spans="1:8" x14ac:dyDescent="0.2">
      <c r="A161" s="738"/>
      <c r="B161" s="561"/>
      <c r="C161" s="740"/>
      <c r="D161" s="562" t="s">
        <v>21</v>
      </c>
      <c r="E161" s="562" t="s">
        <v>21</v>
      </c>
      <c r="F161" s="562" t="s">
        <v>22</v>
      </c>
      <c r="G161" s="562"/>
      <c r="H161" s="565" t="s">
        <v>23</v>
      </c>
    </row>
    <row r="162" spans="1:8" x14ac:dyDescent="0.2">
      <c r="A162" s="566" t="s">
        <v>24</v>
      </c>
      <c r="B162" s="566" t="s">
        <v>25</v>
      </c>
      <c r="C162" s="567" t="s">
        <v>26</v>
      </c>
      <c r="D162" s="568" t="s">
        <v>27</v>
      </c>
      <c r="E162" s="568" t="s">
        <v>28</v>
      </c>
      <c r="F162" s="569" t="s">
        <v>29</v>
      </c>
      <c r="G162" s="568" t="s">
        <v>30</v>
      </c>
      <c r="H162" s="570" t="s">
        <v>382</v>
      </c>
    </row>
    <row r="163" spans="1:8" ht="13.5" x14ac:dyDescent="0.25">
      <c r="A163" s="604" t="s">
        <v>521</v>
      </c>
      <c r="B163" s="599"/>
      <c r="C163" s="600"/>
      <c r="D163" s="167"/>
      <c r="E163" s="167"/>
      <c r="F163" s="185"/>
      <c r="G163" s="185"/>
      <c r="H163" s="189"/>
    </row>
    <row r="164" spans="1:8" ht="13.5" x14ac:dyDescent="0.25">
      <c r="A164" s="598" t="s">
        <v>660</v>
      </c>
      <c r="B164" s="599" t="s">
        <v>622</v>
      </c>
      <c r="C164" s="600"/>
      <c r="D164" s="167">
        <v>0</v>
      </c>
      <c r="E164" s="167">
        <v>0</v>
      </c>
      <c r="F164" s="167">
        <f>G164-E164</f>
        <v>0</v>
      </c>
      <c r="G164" s="186">
        <v>0</v>
      </c>
      <c r="H164" s="186">
        <v>50000</v>
      </c>
    </row>
    <row r="165" spans="1:8" ht="13.5" x14ac:dyDescent="0.25">
      <c r="A165" s="598" t="s">
        <v>522</v>
      </c>
      <c r="B165" s="599" t="s">
        <v>148</v>
      </c>
      <c r="C165" s="600"/>
      <c r="D165" s="167">
        <v>0</v>
      </c>
      <c r="E165" s="167">
        <v>3238163</v>
      </c>
      <c r="F165" s="167">
        <f>G165-E165</f>
        <v>3111837</v>
      </c>
      <c r="G165" s="186">
        <v>6350000</v>
      </c>
      <c r="H165" s="186">
        <v>500000</v>
      </c>
    </row>
    <row r="166" spans="1:8" ht="13.5" x14ac:dyDescent="0.25">
      <c r="A166" s="598" t="s">
        <v>523</v>
      </c>
      <c r="B166" s="599" t="s">
        <v>150</v>
      </c>
      <c r="C166" s="600"/>
      <c r="D166" s="167">
        <v>0</v>
      </c>
      <c r="E166" s="167">
        <v>0</v>
      </c>
      <c r="F166" s="167">
        <v>0</v>
      </c>
      <c r="G166" s="186">
        <v>0</v>
      </c>
      <c r="H166" s="186">
        <v>4800000</v>
      </c>
    </row>
    <row r="167" spans="1:8" ht="13.5" x14ac:dyDescent="0.25">
      <c r="A167" s="598" t="s">
        <v>524</v>
      </c>
      <c r="B167" s="599" t="s">
        <v>152</v>
      </c>
      <c r="C167" s="607"/>
      <c r="D167" s="167">
        <v>0</v>
      </c>
      <c r="E167" s="167">
        <v>0</v>
      </c>
      <c r="F167" s="167">
        <f>G167-E167</f>
        <v>15000</v>
      </c>
      <c r="G167" s="186">
        <v>15000</v>
      </c>
      <c r="H167" s="186">
        <v>575000</v>
      </c>
    </row>
    <row r="168" spans="1:8" ht="13.5" x14ac:dyDescent="0.25">
      <c r="A168" s="598" t="s">
        <v>525</v>
      </c>
      <c r="B168" s="599"/>
      <c r="C168" s="607"/>
      <c r="D168" s="605"/>
      <c r="E168" s="167" t="s">
        <v>123</v>
      </c>
      <c r="F168" s="167"/>
      <c r="G168" s="186"/>
      <c r="H168" s="186"/>
    </row>
    <row r="169" spans="1:8" ht="13.5" x14ac:dyDescent="0.25">
      <c r="A169" s="598" t="s">
        <v>526</v>
      </c>
      <c r="B169" s="599" t="s">
        <v>155</v>
      </c>
      <c r="C169" s="607"/>
      <c r="D169" s="167">
        <v>522235</v>
      </c>
      <c r="E169" s="167">
        <v>9950</v>
      </c>
      <c r="F169" s="167">
        <f>G169-E169</f>
        <v>720050</v>
      </c>
      <c r="G169" s="186">
        <v>730000</v>
      </c>
      <c r="H169" s="186">
        <v>487800</v>
      </c>
    </row>
    <row r="170" spans="1:8" ht="13.5" x14ac:dyDescent="0.25">
      <c r="A170" s="598" t="s">
        <v>527</v>
      </c>
      <c r="B170" s="599" t="s">
        <v>324</v>
      </c>
      <c r="C170" s="607"/>
      <c r="D170" s="167">
        <v>6490000</v>
      </c>
      <c r="E170" s="167">
        <v>0</v>
      </c>
      <c r="F170" s="167">
        <v>0</v>
      </c>
      <c r="G170" s="186">
        <v>0</v>
      </c>
      <c r="H170" s="186"/>
    </row>
    <row r="171" spans="1:8" ht="13.5" x14ac:dyDescent="0.25">
      <c r="A171" s="598" t="s">
        <v>528</v>
      </c>
      <c r="B171" s="599" t="s">
        <v>159</v>
      </c>
      <c r="C171" s="607"/>
      <c r="D171" s="167">
        <v>63944.2</v>
      </c>
      <c r="E171" s="167">
        <v>0</v>
      </c>
      <c r="F171" s="167">
        <f>G171-E171</f>
        <v>700000</v>
      </c>
      <c r="G171" s="186">
        <v>700000</v>
      </c>
      <c r="H171" s="186">
        <v>870000</v>
      </c>
    </row>
    <row r="172" spans="1:8" ht="13.5" x14ac:dyDescent="0.25">
      <c r="A172" s="598" t="s">
        <v>661</v>
      </c>
      <c r="B172" s="599" t="s">
        <v>529</v>
      </c>
      <c r="C172" s="607"/>
      <c r="D172" s="167">
        <v>1597000</v>
      </c>
      <c r="E172" s="167">
        <v>0</v>
      </c>
      <c r="F172" s="167">
        <f>G172-E172</f>
        <v>1500000</v>
      </c>
      <c r="G172" s="186">
        <v>1500000</v>
      </c>
      <c r="H172" s="186"/>
    </row>
    <row r="173" spans="1:8" ht="13.5" x14ac:dyDescent="0.25">
      <c r="A173" s="598" t="s">
        <v>530</v>
      </c>
      <c r="B173" s="599" t="s">
        <v>326</v>
      </c>
      <c r="C173" s="607"/>
      <c r="D173" s="167">
        <v>0</v>
      </c>
      <c r="E173" s="167">
        <v>0</v>
      </c>
      <c r="F173" s="167">
        <v>0</v>
      </c>
      <c r="G173" s="186">
        <v>0</v>
      </c>
      <c r="H173" s="186"/>
    </row>
    <row r="174" spans="1:8" ht="13.5" x14ac:dyDescent="0.25">
      <c r="A174" s="598" t="s">
        <v>531</v>
      </c>
      <c r="B174" s="599"/>
      <c r="C174" s="607"/>
      <c r="D174" s="167"/>
      <c r="E174" s="167" t="s">
        <v>123</v>
      </c>
      <c r="F174" s="167"/>
      <c r="G174" s="186"/>
      <c r="H174" s="186"/>
    </row>
    <row r="175" spans="1:8" ht="13.5" x14ac:dyDescent="0.25">
      <c r="A175" s="608" t="s">
        <v>532</v>
      </c>
      <c r="B175" s="599" t="s">
        <v>161</v>
      </c>
      <c r="C175" s="607"/>
      <c r="D175" s="167">
        <v>26320</v>
      </c>
      <c r="E175" s="167">
        <v>0</v>
      </c>
      <c r="F175" s="167">
        <f>G175-E175</f>
        <v>810000</v>
      </c>
      <c r="G175" s="186">
        <v>810000</v>
      </c>
      <c r="H175" s="186">
        <v>590000</v>
      </c>
    </row>
    <row r="176" spans="1:8" ht="14.25" thickBot="1" x14ac:dyDescent="0.3">
      <c r="A176" s="609" t="s">
        <v>533</v>
      </c>
      <c r="B176" s="348" t="s">
        <v>163</v>
      </c>
      <c r="C176" s="610"/>
      <c r="D176" s="164">
        <v>0</v>
      </c>
      <c r="E176" s="164">
        <v>0</v>
      </c>
      <c r="F176" s="167">
        <f>G176-E176</f>
        <v>200000</v>
      </c>
      <c r="G176" s="164">
        <v>200000</v>
      </c>
      <c r="H176" s="164"/>
    </row>
    <row r="177" spans="1:8" ht="14.25" thickBot="1" x14ac:dyDescent="0.3">
      <c r="A177" s="601" t="s">
        <v>534</v>
      </c>
      <c r="B177" s="602"/>
      <c r="C177" s="611"/>
      <c r="D177" s="187">
        <f>SUM(D164:D176)</f>
        <v>8699499.1999999993</v>
      </c>
      <c r="E177" s="187">
        <f>SUM(E164:E176)</f>
        <v>3248113</v>
      </c>
      <c r="F177" s="187">
        <f>SUM(F164:F176)</f>
        <v>7056887</v>
      </c>
      <c r="G177" s="187">
        <f>SUM(G164:G176)</f>
        <v>10305000</v>
      </c>
      <c r="H177" s="187">
        <f>SUM(H164:H176)</f>
        <v>7872800</v>
      </c>
    </row>
    <row r="178" spans="1:8" ht="13.5" x14ac:dyDescent="0.25">
      <c r="A178" s="604" t="s">
        <v>535</v>
      </c>
      <c r="B178" s="599"/>
      <c r="C178" s="607"/>
      <c r="D178" s="167"/>
      <c r="E178" s="185"/>
      <c r="F178" s="185"/>
      <c r="G178" s="189"/>
      <c r="H178" s="189" t="s">
        <v>123</v>
      </c>
    </row>
    <row r="179" spans="1:8" ht="13.5" x14ac:dyDescent="0.25">
      <c r="A179" s="598" t="s">
        <v>662</v>
      </c>
      <c r="B179" s="599"/>
      <c r="C179" s="607"/>
      <c r="D179" s="167"/>
      <c r="E179" s="185"/>
      <c r="F179" s="185"/>
      <c r="G179" s="189"/>
      <c r="H179" s="189"/>
    </row>
    <row r="180" spans="1:8" ht="13.5" x14ac:dyDescent="0.25">
      <c r="A180" s="598" t="s">
        <v>536</v>
      </c>
      <c r="B180" s="599"/>
      <c r="C180" s="607"/>
      <c r="D180" s="167">
        <v>20162195.800000001</v>
      </c>
      <c r="E180" s="167">
        <v>14358181.5</v>
      </c>
      <c r="F180" s="167">
        <f>G180-E180</f>
        <v>39966207.700000003</v>
      </c>
      <c r="G180" s="186">
        <v>54324389.200000003</v>
      </c>
      <c r="H180" s="186">
        <v>58113250.200000003</v>
      </c>
    </row>
    <row r="181" spans="1:8" ht="13.5" x14ac:dyDescent="0.25">
      <c r="A181" s="598" t="s">
        <v>663</v>
      </c>
      <c r="B181" s="599"/>
      <c r="C181" s="607"/>
      <c r="D181" s="167"/>
      <c r="E181" s="167"/>
      <c r="F181" s="167"/>
      <c r="G181" s="186"/>
      <c r="H181" s="186"/>
    </row>
    <row r="182" spans="1:8" ht="13.5" x14ac:dyDescent="0.25">
      <c r="A182" s="598" t="s">
        <v>537</v>
      </c>
      <c r="B182" s="599"/>
      <c r="C182" s="607"/>
      <c r="D182" s="167">
        <v>0</v>
      </c>
      <c r="E182" s="167">
        <v>0</v>
      </c>
      <c r="F182" s="167">
        <v>0</v>
      </c>
      <c r="G182" s="186">
        <v>0</v>
      </c>
      <c r="H182" s="186"/>
    </row>
    <row r="183" spans="1:8" ht="13.5" x14ac:dyDescent="0.25">
      <c r="A183" s="598" t="s">
        <v>538</v>
      </c>
      <c r="B183" s="612"/>
      <c r="C183" s="607"/>
      <c r="D183" s="167">
        <v>5916240.4699999997</v>
      </c>
      <c r="E183" s="167">
        <v>543539.5</v>
      </c>
      <c r="F183" s="167">
        <f>G183-E183</f>
        <v>13558057.800000001</v>
      </c>
      <c r="G183" s="186">
        <v>14101597.300000001</v>
      </c>
      <c r="H183" s="186">
        <v>15048812.550000001</v>
      </c>
    </row>
    <row r="184" spans="1:8" ht="13.5" x14ac:dyDescent="0.25">
      <c r="A184" s="598" t="s">
        <v>664</v>
      </c>
      <c r="B184" s="612"/>
      <c r="C184" s="607"/>
      <c r="D184" s="167">
        <v>510000</v>
      </c>
      <c r="E184" s="167">
        <v>850000</v>
      </c>
      <c r="F184" s="167">
        <f>G184-E184</f>
        <v>0</v>
      </c>
      <c r="G184" s="186">
        <v>850000</v>
      </c>
      <c r="H184" s="186">
        <v>850000</v>
      </c>
    </row>
    <row r="185" spans="1:8" x14ac:dyDescent="0.2">
      <c r="A185" s="579" t="s">
        <v>665</v>
      </c>
      <c r="B185" s="394"/>
      <c r="C185" s="192"/>
      <c r="D185" s="167">
        <v>12088556.699999999</v>
      </c>
      <c r="E185" s="167">
        <v>2410000</v>
      </c>
      <c r="F185" s="167">
        <f>G185-E185</f>
        <v>11717847.300000001</v>
      </c>
      <c r="G185" s="193">
        <v>14127847.300000001</v>
      </c>
      <c r="H185" s="193">
        <v>15075062.550000001</v>
      </c>
    </row>
    <row r="186" spans="1:8" x14ac:dyDescent="0.2">
      <c r="A186" s="579" t="s">
        <v>666</v>
      </c>
      <c r="B186" s="394"/>
      <c r="C186" s="192"/>
      <c r="D186" s="167"/>
      <c r="E186" s="167"/>
      <c r="F186" s="167"/>
      <c r="G186" s="193"/>
      <c r="H186" s="193"/>
    </row>
    <row r="187" spans="1:8" x14ac:dyDescent="0.2">
      <c r="A187" s="579" t="s">
        <v>539</v>
      </c>
      <c r="B187" s="394"/>
      <c r="C187" s="192"/>
      <c r="D187" s="167">
        <v>1484549</v>
      </c>
      <c r="E187" s="167">
        <v>216080</v>
      </c>
      <c r="F187" s="167">
        <f>G187-E187</f>
        <v>2500139.46</v>
      </c>
      <c r="G187" s="193">
        <v>2716219.46</v>
      </c>
      <c r="H187" s="193">
        <v>2905662.51</v>
      </c>
    </row>
    <row r="188" spans="1:8" x14ac:dyDescent="0.2">
      <c r="A188" s="579" t="s">
        <v>667</v>
      </c>
      <c r="B188" s="394"/>
      <c r="C188" s="192"/>
      <c r="D188" s="167">
        <v>5143213.87</v>
      </c>
      <c r="E188" s="167">
        <v>1202213.8400000001</v>
      </c>
      <c r="F188" s="167">
        <f>G188-E188</f>
        <v>7797786.1600000001</v>
      </c>
      <c r="G188" s="193">
        <v>9000000</v>
      </c>
      <c r="H188" s="193">
        <v>12865000</v>
      </c>
    </row>
    <row r="189" spans="1:8" ht="18.75" customHeight="1" x14ac:dyDescent="0.2">
      <c r="A189" s="579" t="s">
        <v>668</v>
      </c>
      <c r="B189" s="394"/>
      <c r="C189" s="192"/>
      <c r="D189" s="167"/>
      <c r="E189" s="167"/>
      <c r="F189" s="167"/>
      <c r="G189" s="193"/>
      <c r="H189" s="193"/>
    </row>
    <row r="190" spans="1:8" ht="16.5" customHeight="1" x14ac:dyDescent="0.2">
      <c r="A190" s="613" t="s">
        <v>540</v>
      </c>
      <c r="B190" s="614"/>
      <c r="C190" s="194"/>
      <c r="D190" s="167">
        <v>1097937.5</v>
      </c>
      <c r="E190" s="167">
        <v>308888</v>
      </c>
      <c r="F190" s="167">
        <f t="shared" ref="F190:F196" si="7">G190-E190</f>
        <v>2407331.46</v>
      </c>
      <c r="G190" s="193">
        <v>2716219.46</v>
      </c>
      <c r="H190" s="193">
        <v>2905662.51</v>
      </c>
    </row>
    <row r="191" spans="1:8" x14ac:dyDescent="0.2">
      <c r="A191" s="613" t="s">
        <v>669</v>
      </c>
      <c r="B191" s="614"/>
      <c r="C191" s="194"/>
      <c r="D191" s="167">
        <v>0</v>
      </c>
      <c r="E191" s="167">
        <v>0</v>
      </c>
      <c r="F191" s="167">
        <f t="shared" si="7"/>
        <v>0</v>
      </c>
      <c r="G191" s="195">
        <v>0</v>
      </c>
      <c r="H191" s="196">
        <v>810000</v>
      </c>
    </row>
    <row r="192" spans="1:8" ht="15.75" customHeight="1" x14ac:dyDescent="0.2">
      <c r="A192" s="613" t="s">
        <v>626</v>
      </c>
      <c r="B192" s="614"/>
      <c r="C192" s="194"/>
      <c r="D192" s="167">
        <v>0</v>
      </c>
      <c r="E192" s="167">
        <v>0</v>
      </c>
      <c r="F192" s="167">
        <f t="shared" si="7"/>
        <v>0</v>
      </c>
      <c r="G192" s="195">
        <v>0</v>
      </c>
      <c r="H192" s="196">
        <v>756200</v>
      </c>
    </row>
    <row r="193" spans="1:8" ht="15.75" hidden="1" customHeight="1" x14ac:dyDescent="0.2">
      <c r="A193" s="613" t="s">
        <v>628</v>
      </c>
      <c r="B193" s="614"/>
      <c r="C193" s="194"/>
      <c r="D193" s="167">
        <v>0</v>
      </c>
      <c r="E193" s="167">
        <v>0</v>
      </c>
      <c r="F193" s="167">
        <f t="shared" si="7"/>
        <v>0</v>
      </c>
      <c r="G193" s="195">
        <v>0</v>
      </c>
      <c r="H193" s="196">
        <v>3000000</v>
      </c>
    </row>
    <row r="194" spans="1:8" ht="15.75" hidden="1" customHeight="1" x14ac:dyDescent="0.2">
      <c r="A194" s="613" t="s">
        <v>670</v>
      </c>
      <c r="B194" s="614"/>
      <c r="C194" s="194"/>
      <c r="D194" s="167">
        <v>0</v>
      </c>
      <c r="E194" s="167">
        <v>49941</v>
      </c>
      <c r="F194" s="167">
        <f t="shared" si="7"/>
        <v>950059</v>
      </c>
      <c r="G194" s="195">
        <v>1000000</v>
      </c>
      <c r="H194" s="196">
        <v>1000000</v>
      </c>
    </row>
    <row r="195" spans="1:8" ht="30" customHeight="1" x14ac:dyDescent="0.2">
      <c r="A195" s="613" t="s">
        <v>671</v>
      </c>
      <c r="B195" s="614"/>
      <c r="C195" s="194"/>
      <c r="D195" s="167">
        <v>0</v>
      </c>
      <c r="E195" s="167">
        <v>0</v>
      </c>
      <c r="F195" s="167">
        <f t="shared" si="7"/>
        <v>0</v>
      </c>
      <c r="G195" s="197">
        <v>0</v>
      </c>
      <c r="H195" s="197"/>
    </row>
    <row r="196" spans="1:8" x14ac:dyDescent="0.2">
      <c r="A196" s="613" t="s">
        <v>672</v>
      </c>
      <c r="B196" s="615"/>
      <c r="C196" s="198"/>
      <c r="D196" s="192">
        <v>804624.42</v>
      </c>
      <c r="E196" s="167">
        <v>1571675.67</v>
      </c>
      <c r="F196" s="167">
        <f t="shared" si="7"/>
        <v>2428324.33</v>
      </c>
      <c r="G196" s="197">
        <v>4000000</v>
      </c>
      <c r="H196" s="197">
        <v>1500000</v>
      </c>
    </row>
    <row r="197" spans="1:8" s="199" customFormat="1" x14ac:dyDescent="0.2">
      <c r="A197" s="613" t="s">
        <v>673</v>
      </c>
      <c r="B197" s="615"/>
      <c r="C197" s="198"/>
      <c r="D197" s="192"/>
      <c r="E197" s="167"/>
      <c r="F197" s="167"/>
      <c r="G197" s="197"/>
      <c r="H197" s="197"/>
    </row>
    <row r="198" spans="1:8" ht="13.5" thickBot="1" x14ac:dyDescent="0.25">
      <c r="A198" s="613" t="s">
        <v>674</v>
      </c>
      <c r="B198" s="615"/>
      <c r="C198" s="198"/>
      <c r="D198" s="192"/>
      <c r="E198" s="167"/>
      <c r="F198" s="167"/>
      <c r="G198" s="197"/>
      <c r="H198" s="197"/>
    </row>
    <row r="199" spans="1:8" ht="12.95" hidden="1" customHeight="1" x14ac:dyDescent="0.2">
      <c r="A199" s="613" t="s">
        <v>675</v>
      </c>
      <c r="B199" s="615"/>
      <c r="C199" s="198"/>
      <c r="D199" s="192">
        <v>199000</v>
      </c>
      <c r="E199" s="192">
        <v>0</v>
      </c>
      <c r="F199" s="167"/>
      <c r="G199" s="197"/>
      <c r="H199" s="197"/>
    </row>
    <row r="200" spans="1:8" ht="12.95" hidden="1" customHeight="1" x14ac:dyDescent="0.25">
      <c r="A200" s="601" t="s">
        <v>541</v>
      </c>
      <c r="B200" s="616"/>
      <c r="C200" s="617"/>
      <c r="D200" s="187">
        <f>SUM(D180:D199)</f>
        <v>47406317.759999998</v>
      </c>
      <c r="E200" s="187">
        <f>SUM(E180:E199)</f>
        <v>21510519.509999998</v>
      </c>
      <c r="F200" s="187">
        <f>SUM(F180:F199)</f>
        <v>81325753.209999979</v>
      </c>
      <c r="G200" s="187">
        <f>SUM(G180:G199)</f>
        <v>102836272.71999998</v>
      </c>
      <c r="H200" s="187">
        <f>SUM(H180:H199)</f>
        <v>114829650.32000001</v>
      </c>
    </row>
    <row r="201" spans="1:8" ht="14.25" thickBot="1" x14ac:dyDescent="0.3">
      <c r="A201" s="618" t="s">
        <v>5</v>
      </c>
      <c r="B201" s="619"/>
      <c r="C201" s="611"/>
      <c r="D201" s="187">
        <f>D200+D177+D145+D101</f>
        <v>183805193.15999997</v>
      </c>
      <c r="E201" s="187">
        <f>E200+E177+E145+E101</f>
        <v>84177061.989999995</v>
      </c>
      <c r="F201" s="187">
        <f>F200+F177+F145+F101</f>
        <v>209887651.45999998</v>
      </c>
      <c r="G201" s="187">
        <f>G200+G177+G145+G101</f>
        <v>294064713.44999999</v>
      </c>
      <c r="H201" s="187">
        <f>H200+H177+H145+H101</f>
        <v>301501251</v>
      </c>
    </row>
    <row r="202" spans="1:8" ht="14.25" thickBot="1" x14ac:dyDescent="0.3">
      <c r="A202" s="618" t="s">
        <v>6</v>
      </c>
      <c r="B202" s="619"/>
      <c r="C202" s="611"/>
      <c r="D202" s="187">
        <f>D58-D201</f>
        <v>39350740.930000037</v>
      </c>
      <c r="E202" s="187">
        <f>E58-E201</f>
        <v>100910213.35000001</v>
      </c>
      <c r="F202" s="187">
        <v>0</v>
      </c>
      <c r="G202" s="187">
        <f>G58-G201</f>
        <v>29032249.600000024</v>
      </c>
      <c r="H202" s="187">
        <f>H58-H201</f>
        <v>0</v>
      </c>
    </row>
    <row r="203" spans="1:8" x14ac:dyDescent="0.2">
      <c r="A203" s="620"/>
      <c r="B203" s="621"/>
      <c r="C203" s="621"/>
      <c r="D203" s="191"/>
      <c r="E203" s="191"/>
      <c r="F203" s="191"/>
      <c r="G203" s="191"/>
      <c r="H203" s="191"/>
    </row>
    <row r="204" spans="1:8" x14ac:dyDescent="0.2">
      <c r="A204" s="622" t="s">
        <v>542</v>
      </c>
      <c r="B204" s="623"/>
      <c r="C204" s="623"/>
      <c r="D204" s="623"/>
      <c r="E204" s="623"/>
      <c r="F204" s="623"/>
      <c r="G204" s="623"/>
      <c r="H204" s="623"/>
    </row>
    <row r="205" spans="1:8" ht="11.25" customHeight="1" x14ac:dyDescent="0.2">
      <c r="A205" s="622" t="s">
        <v>543</v>
      </c>
      <c r="B205" s="623"/>
      <c r="C205" s="623"/>
      <c r="D205" s="623"/>
      <c r="E205" s="623"/>
      <c r="F205" s="623"/>
      <c r="G205" s="623"/>
      <c r="H205" s="623"/>
    </row>
    <row r="206" spans="1:8" ht="16.5" x14ac:dyDescent="0.3">
      <c r="A206" s="624"/>
      <c r="B206" s="623"/>
      <c r="C206" s="623"/>
      <c r="D206" s="623"/>
      <c r="E206" s="623"/>
      <c r="F206" s="623"/>
      <c r="G206" s="623"/>
      <c r="H206" s="623"/>
    </row>
    <row r="207" spans="1:8" ht="16.5" x14ac:dyDescent="0.3">
      <c r="A207" s="624"/>
      <c r="B207" s="623"/>
      <c r="C207" s="623"/>
      <c r="D207" s="623"/>
      <c r="E207" s="623"/>
      <c r="F207" s="623"/>
      <c r="G207" s="623"/>
      <c r="H207" s="623"/>
    </row>
    <row r="208" spans="1:8" x14ac:dyDescent="0.2">
      <c r="A208" s="622"/>
      <c r="B208" s="623"/>
      <c r="C208" s="623"/>
      <c r="D208" s="623"/>
      <c r="E208" s="623"/>
      <c r="F208" s="623"/>
      <c r="G208" s="623"/>
      <c r="H208" s="623"/>
    </row>
    <row r="209" spans="1:8" x14ac:dyDescent="0.2">
      <c r="A209" s="625" t="s">
        <v>544</v>
      </c>
      <c r="B209" s="755" t="s">
        <v>169</v>
      </c>
      <c r="C209" s="755"/>
      <c r="D209" s="755"/>
      <c r="E209" s="755" t="s">
        <v>545</v>
      </c>
      <c r="F209" s="755"/>
      <c r="G209" s="755" t="s">
        <v>546</v>
      </c>
      <c r="H209" s="755"/>
    </row>
    <row r="210" spans="1:8" x14ac:dyDescent="0.2">
      <c r="A210" s="625" t="s">
        <v>544</v>
      </c>
      <c r="B210" s="755" t="s">
        <v>169</v>
      </c>
      <c r="C210" s="755"/>
      <c r="D210" s="755"/>
      <c r="E210" s="755" t="s">
        <v>545</v>
      </c>
      <c r="F210" s="755"/>
      <c r="G210" s="755" t="s">
        <v>546</v>
      </c>
      <c r="H210" s="755"/>
    </row>
    <row r="211" spans="1:8" x14ac:dyDescent="0.2">
      <c r="A211" s="626" t="s">
        <v>547</v>
      </c>
      <c r="B211" s="756" t="s">
        <v>171</v>
      </c>
      <c r="C211" s="756"/>
      <c r="D211" s="756"/>
      <c r="E211" s="756" t="s">
        <v>548</v>
      </c>
      <c r="F211" s="756"/>
      <c r="G211" s="756" t="s">
        <v>549</v>
      </c>
      <c r="H211" s="756"/>
    </row>
    <row r="212" spans="1:8" x14ac:dyDescent="0.2">
      <c r="A212" s="626"/>
      <c r="B212" s="623"/>
      <c r="C212" s="623"/>
      <c r="D212" s="621"/>
      <c r="E212" s="621"/>
      <c r="F212" s="621"/>
      <c r="G212" s="622"/>
      <c r="H212" s="623"/>
    </row>
    <row r="213" spans="1:8" x14ac:dyDescent="0.2">
      <c r="A213" s="626"/>
      <c r="B213" s="623"/>
      <c r="C213" s="623"/>
      <c r="D213" s="621"/>
      <c r="E213" s="621"/>
      <c r="F213" s="621"/>
      <c r="G213" s="622"/>
      <c r="H213" s="623"/>
    </row>
    <row r="214" spans="1:8" x14ac:dyDescent="0.2">
      <c r="A214" s="626"/>
      <c r="B214" s="623"/>
      <c r="C214" s="623"/>
      <c r="D214" s="621"/>
      <c r="E214" s="621"/>
      <c r="F214" s="621"/>
      <c r="G214" s="622"/>
      <c r="H214" s="623"/>
    </row>
    <row r="215" spans="1:8" x14ac:dyDescent="0.2">
      <c r="A215" s="756" t="s">
        <v>550</v>
      </c>
      <c r="B215" s="756"/>
      <c r="C215" s="623"/>
      <c r="D215" s="623"/>
      <c r="E215" s="623"/>
      <c r="F215" s="623"/>
      <c r="G215" s="623"/>
      <c r="H215" s="623"/>
    </row>
    <row r="216" spans="1:8" x14ac:dyDescent="0.2">
      <c r="A216" s="621"/>
      <c r="B216" s="621"/>
      <c r="C216" s="623"/>
      <c r="D216" s="623"/>
      <c r="E216" s="623"/>
      <c r="F216" s="623"/>
      <c r="G216" s="623"/>
      <c r="H216" s="623"/>
    </row>
    <row r="217" spans="1:8" x14ac:dyDescent="0.2">
      <c r="A217" s="621"/>
      <c r="B217" s="621"/>
      <c r="C217" s="623"/>
      <c r="D217" s="623"/>
      <c r="E217" s="623"/>
      <c r="F217" s="623"/>
      <c r="G217" s="623"/>
      <c r="H217" s="623"/>
    </row>
    <row r="218" spans="1:8" x14ac:dyDescent="0.2">
      <c r="A218" s="755" t="s">
        <v>168</v>
      </c>
      <c r="B218" s="755"/>
      <c r="C218" s="755"/>
      <c r="D218" s="755"/>
      <c r="E218" s="755"/>
      <c r="F218" s="755"/>
      <c r="G218" s="755"/>
      <c r="H218" s="755"/>
    </row>
    <row r="219" spans="1:8" x14ac:dyDescent="0.2">
      <c r="A219" s="756" t="s">
        <v>551</v>
      </c>
      <c r="B219" s="756"/>
      <c r="C219" s="756"/>
      <c r="D219" s="756"/>
      <c r="E219" s="756"/>
      <c r="F219" s="756"/>
      <c r="G219" s="756"/>
      <c r="H219" s="756"/>
    </row>
    <row r="220" spans="1:8" x14ac:dyDescent="0.2">
      <c r="A220" s="622"/>
      <c r="B220" s="623"/>
      <c r="C220" s="623"/>
      <c r="D220" s="623"/>
      <c r="E220" s="623"/>
      <c r="F220" s="623"/>
      <c r="G220" s="623"/>
      <c r="H220" s="623"/>
    </row>
  </sheetData>
  <mergeCells count="36">
    <mergeCell ref="A219:H219"/>
    <mergeCell ref="B211:D211"/>
    <mergeCell ref="E211:F211"/>
    <mergeCell ref="G211:H211"/>
    <mergeCell ref="A215:B215"/>
    <mergeCell ref="A218:H218"/>
    <mergeCell ref="B209:D209"/>
    <mergeCell ref="E209:F209"/>
    <mergeCell ref="G209:H209"/>
    <mergeCell ref="B210:D210"/>
    <mergeCell ref="E210:F210"/>
    <mergeCell ref="G210:H210"/>
    <mergeCell ref="A156:H156"/>
    <mergeCell ref="A157:H157"/>
    <mergeCell ref="A158:A161"/>
    <mergeCell ref="C158:C161"/>
    <mergeCell ref="E158:G158"/>
    <mergeCell ref="E159:E160"/>
    <mergeCell ref="F159:F160"/>
    <mergeCell ref="A155:H155"/>
    <mergeCell ref="A82:H82"/>
    <mergeCell ref="A83:H83"/>
    <mergeCell ref="A84:H84"/>
    <mergeCell ref="A85:A88"/>
    <mergeCell ref="C85:C88"/>
    <mergeCell ref="E85:G85"/>
    <mergeCell ref="E86:E87"/>
    <mergeCell ref="F86:F87"/>
    <mergeCell ref="A3:H3"/>
    <mergeCell ref="A4:H4"/>
    <mergeCell ref="A5:H5"/>
    <mergeCell ref="A6:A9"/>
    <mergeCell ref="C6:C9"/>
    <mergeCell ref="E6:G6"/>
    <mergeCell ref="E7:E8"/>
    <mergeCell ref="F7:F8"/>
  </mergeCells>
  <pageMargins left="0.3" right="0.1" top="0.22" bottom="0.22" header="0.12" footer="0.23622047244094499"/>
  <pageSetup paperSize="5" fitToWidth="0" orientation="portrait" horizontalDpi="4294967294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32"/>
  <sheetViews>
    <sheetView zoomScale="89" zoomScaleNormal="89" workbookViewId="0">
      <selection activeCell="A6" sqref="A6:H132"/>
    </sheetView>
  </sheetViews>
  <sheetFormatPr defaultColWidth="9.140625" defaultRowHeight="12.75" x14ac:dyDescent="0.2"/>
  <cols>
    <col min="1" max="1" width="29.5703125" style="121" customWidth="1"/>
    <col min="2" max="2" width="8.7109375" style="121" customWidth="1"/>
    <col min="3" max="3" width="2.140625" style="121" customWidth="1"/>
    <col min="4" max="4" width="11.5703125" style="121" customWidth="1"/>
    <col min="5" max="5" width="11.85546875" style="121" customWidth="1"/>
    <col min="6" max="6" width="13.42578125" style="121" customWidth="1"/>
    <col min="7" max="7" width="12.140625" style="121" customWidth="1"/>
    <col min="8" max="8" width="12" style="121" customWidth="1"/>
    <col min="9" max="256" width="9.140625" style="121"/>
    <col min="257" max="257" width="29.5703125" style="121" customWidth="1"/>
    <col min="258" max="258" width="8.7109375" style="121" customWidth="1"/>
    <col min="259" max="259" width="2.140625" style="121" customWidth="1"/>
    <col min="260" max="260" width="11.5703125" style="121" customWidth="1"/>
    <col min="261" max="261" width="11.85546875" style="121" customWidth="1"/>
    <col min="262" max="262" width="13.42578125" style="121" customWidth="1"/>
    <col min="263" max="263" width="12.140625" style="121" customWidth="1"/>
    <col min="264" max="264" width="12" style="121" customWidth="1"/>
    <col min="265" max="512" width="9.140625" style="121"/>
    <col min="513" max="513" width="29.5703125" style="121" customWidth="1"/>
    <col min="514" max="514" width="8.7109375" style="121" customWidth="1"/>
    <col min="515" max="515" width="2.140625" style="121" customWidth="1"/>
    <col min="516" max="516" width="11.5703125" style="121" customWidth="1"/>
    <col min="517" max="517" width="11.85546875" style="121" customWidth="1"/>
    <col min="518" max="518" width="13.42578125" style="121" customWidth="1"/>
    <col min="519" max="519" width="12.140625" style="121" customWidth="1"/>
    <col min="520" max="520" width="12" style="121" customWidth="1"/>
    <col min="521" max="768" width="9.140625" style="121"/>
    <col min="769" max="769" width="29.5703125" style="121" customWidth="1"/>
    <col min="770" max="770" width="8.7109375" style="121" customWidth="1"/>
    <col min="771" max="771" width="2.140625" style="121" customWidth="1"/>
    <col min="772" max="772" width="11.5703125" style="121" customWidth="1"/>
    <col min="773" max="773" width="11.85546875" style="121" customWidth="1"/>
    <col min="774" max="774" width="13.42578125" style="121" customWidth="1"/>
    <col min="775" max="775" width="12.140625" style="121" customWidth="1"/>
    <col min="776" max="776" width="12" style="121" customWidth="1"/>
    <col min="777" max="1024" width="9.140625" style="121"/>
    <col min="1025" max="1025" width="29.5703125" style="121" customWidth="1"/>
    <col min="1026" max="1026" width="8.7109375" style="121" customWidth="1"/>
    <col min="1027" max="1027" width="2.140625" style="121" customWidth="1"/>
    <col min="1028" max="1028" width="11.5703125" style="121" customWidth="1"/>
    <col min="1029" max="1029" width="11.85546875" style="121" customWidth="1"/>
    <col min="1030" max="1030" width="13.42578125" style="121" customWidth="1"/>
    <col min="1031" max="1031" width="12.140625" style="121" customWidth="1"/>
    <col min="1032" max="1032" width="12" style="121" customWidth="1"/>
    <col min="1033" max="1280" width="9.140625" style="121"/>
    <col min="1281" max="1281" width="29.5703125" style="121" customWidth="1"/>
    <col min="1282" max="1282" width="8.7109375" style="121" customWidth="1"/>
    <col min="1283" max="1283" width="2.140625" style="121" customWidth="1"/>
    <col min="1284" max="1284" width="11.5703125" style="121" customWidth="1"/>
    <col min="1285" max="1285" width="11.85546875" style="121" customWidth="1"/>
    <col min="1286" max="1286" width="13.42578125" style="121" customWidth="1"/>
    <col min="1287" max="1287" width="12.140625" style="121" customWidth="1"/>
    <col min="1288" max="1288" width="12" style="121" customWidth="1"/>
    <col min="1289" max="1536" width="9.140625" style="121"/>
    <col min="1537" max="1537" width="29.5703125" style="121" customWidth="1"/>
    <col min="1538" max="1538" width="8.7109375" style="121" customWidth="1"/>
    <col min="1539" max="1539" width="2.140625" style="121" customWidth="1"/>
    <col min="1540" max="1540" width="11.5703125" style="121" customWidth="1"/>
    <col min="1541" max="1541" width="11.85546875" style="121" customWidth="1"/>
    <col min="1542" max="1542" width="13.42578125" style="121" customWidth="1"/>
    <col min="1543" max="1543" width="12.140625" style="121" customWidth="1"/>
    <col min="1544" max="1544" width="12" style="121" customWidth="1"/>
    <col min="1545" max="1792" width="9.140625" style="121"/>
    <col min="1793" max="1793" width="29.5703125" style="121" customWidth="1"/>
    <col min="1794" max="1794" width="8.7109375" style="121" customWidth="1"/>
    <col min="1795" max="1795" width="2.140625" style="121" customWidth="1"/>
    <col min="1796" max="1796" width="11.5703125" style="121" customWidth="1"/>
    <col min="1797" max="1797" width="11.85546875" style="121" customWidth="1"/>
    <col min="1798" max="1798" width="13.42578125" style="121" customWidth="1"/>
    <col min="1799" max="1799" width="12.140625" style="121" customWidth="1"/>
    <col min="1800" max="1800" width="12" style="121" customWidth="1"/>
    <col min="1801" max="2048" width="9.140625" style="121"/>
    <col min="2049" max="2049" width="29.5703125" style="121" customWidth="1"/>
    <col min="2050" max="2050" width="8.7109375" style="121" customWidth="1"/>
    <col min="2051" max="2051" width="2.140625" style="121" customWidth="1"/>
    <col min="2052" max="2052" width="11.5703125" style="121" customWidth="1"/>
    <col min="2053" max="2053" width="11.85546875" style="121" customWidth="1"/>
    <col min="2054" max="2054" width="13.42578125" style="121" customWidth="1"/>
    <col min="2055" max="2055" width="12.140625" style="121" customWidth="1"/>
    <col min="2056" max="2056" width="12" style="121" customWidth="1"/>
    <col min="2057" max="2304" width="9.140625" style="121"/>
    <col min="2305" max="2305" width="29.5703125" style="121" customWidth="1"/>
    <col min="2306" max="2306" width="8.7109375" style="121" customWidth="1"/>
    <col min="2307" max="2307" width="2.140625" style="121" customWidth="1"/>
    <col min="2308" max="2308" width="11.5703125" style="121" customWidth="1"/>
    <col min="2309" max="2309" width="11.85546875" style="121" customWidth="1"/>
    <col min="2310" max="2310" width="13.42578125" style="121" customWidth="1"/>
    <col min="2311" max="2311" width="12.140625" style="121" customWidth="1"/>
    <col min="2312" max="2312" width="12" style="121" customWidth="1"/>
    <col min="2313" max="2560" width="9.140625" style="121"/>
    <col min="2561" max="2561" width="29.5703125" style="121" customWidth="1"/>
    <col min="2562" max="2562" width="8.7109375" style="121" customWidth="1"/>
    <col min="2563" max="2563" width="2.140625" style="121" customWidth="1"/>
    <col min="2564" max="2564" width="11.5703125" style="121" customWidth="1"/>
    <col min="2565" max="2565" width="11.85546875" style="121" customWidth="1"/>
    <col min="2566" max="2566" width="13.42578125" style="121" customWidth="1"/>
    <col min="2567" max="2567" width="12.140625" style="121" customWidth="1"/>
    <col min="2568" max="2568" width="12" style="121" customWidth="1"/>
    <col min="2569" max="2816" width="9.140625" style="121"/>
    <col min="2817" max="2817" width="29.5703125" style="121" customWidth="1"/>
    <col min="2818" max="2818" width="8.7109375" style="121" customWidth="1"/>
    <col min="2819" max="2819" width="2.140625" style="121" customWidth="1"/>
    <col min="2820" max="2820" width="11.5703125" style="121" customWidth="1"/>
    <col min="2821" max="2821" width="11.85546875" style="121" customWidth="1"/>
    <col min="2822" max="2822" width="13.42578125" style="121" customWidth="1"/>
    <col min="2823" max="2823" width="12.140625" style="121" customWidth="1"/>
    <col min="2824" max="2824" width="12" style="121" customWidth="1"/>
    <col min="2825" max="3072" width="9.140625" style="121"/>
    <col min="3073" max="3073" width="29.5703125" style="121" customWidth="1"/>
    <col min="3074" max="3074" width="8.7109375" style="121" customWidth="1"/>
    <col min="3075" max="3075" width="2.140625" style="121" customWidth="1"/>
    <col min="3076" max="3076" width="11.5703125" style="121" customWidth="1"/>
    <col min="3077" max="3077" width="11.85546875" style="121" customWidth="1"/>
    <col min="3078" max="3078" width="13.42578125" style="121" customWidth="1"/>
    <col min="3079" max="3079" width="12.140625" style="121" customWidth="1"/>
    <col min="3080" max="3080" width="12" style="121" customWidth="1"/>
    <col min="3081" max="3328" width="9.140625" style="121"/>
    <col min="3329" max="3329" width="29.5703125" style="121" customWidth="1"/>
    <col min="3330" max="3330" width="8.7109375" style="121" customWidth="1"/>
    <col min="3331" max="3331" width="2.140625" style="121" customWidth="1"/>
    <col min="3332" max="3332" width="11.5703125" style="121" customWidth="1"/>
    <col min="3333" max="3333" width="11.85546875" style="121" customWidth="1"/>
    <col min="3334" max="3334" width="13.42578125" style="121" customWidth="1"/>
    <col min="3335" max="3335" width="12.140625" style="121" customWidth="1"/>
    <col min="3336" max="3336" width="12" style="121" customWidth="1"/>
    <col min="3337" max="3584" width="9.140625" style="121"/>
    <col min="3585" max="3585" width="29.5703125" style="121" customWidth="1"/>
    <col min="3586" max="3586" width="8.7109375" style="121" customWidth="1"/>
    <col min="3587" max="3587" width="2.140625" style="121" customWidth="1"/>
    <col min="3588" max="3588" width="11.5703125" style="121" customWidth="1"/>
    <col min="3589" max="3589" width="11.85546875" style="121" customWidth="1"/>
    <col min="3590" max="3590" width="13.42578125" style="121" customWidth="1"/>
    <col min="3591" max="3591" width="12.140625" style="121" customWidth="1"/>
    <col min="3592" max="3592" width="12" style="121" customWidth="1"/>
    <col min="3593" max="3840" width="9.140625" style="121"/>
    <col min="3841" max="3841" width="29.5703125" style="121" customWidth="1"/>
    <col min="3842" max="3842" width="8.7109375" style="121" customWidth="1"/>
    <col min="3843" max="3843" width="2.140625" style="121" customWidth="1"/>
    <col min="3844" max="3844" width="11.5703125" style="121" customWidth="1"/>
    <col min="3845" max="3845" width="11.85546875" style="121" customWidth="1"/>
    <col min="3846" max="3846" width="13.42578125" style="121" customWidth="1"/>
    <col min="3847" max="3847" width="12.140625" style="121" customWidth="1"/>
    <col min="3848" max="3848" width="12" style="121" customWidth="1"/>
    <col min="3849" max="4096" width="9.140625" style="121"/>
    <col min="4097" max="4097" width="29.5703125" style="121" customWidth="1"/>
    <col min="4098" max="4098" width="8.7109375" style="121" customWidth="1"/>
    <col min="4099" max="4099" width="2.140625" style="121" customWidth="1"/>
    <col min="4100" max="4100" width="11.5703125" style="121" customWidth="1"/>
    <col min="4101" max="4101" width="11.85546875" style="121" customWidth="1"/>
    <col min="4102" max="4102" width="13.42578125" style="121" customWidth="1"/>
    <col min="4103" max="4103" width="12.140625" style="121" customWidth="1"/>
    <col min="4104" max="4104" width="12" style="121" customWidth="1"/>
    <col min="4105" max="4352" width="9.140625" style="121"/>
    <col min="4353" max="4353" width="29.5703125" style="121" customWidth="1"/>
    <col min="4354" max="4354" width="8.7109375" style="121" customWidth="1"/>
    <col min="4355" max="4355" width="2.140625" style="121" customWidth="1"/>
    <col min="4356" max="4356" width="11.5703125" style="121" customWidth="1"/>
    <col min="4357" max="4357" width="11.85546875" style="121" customWidth="1"/>
    <col min="4358" max="4358" width="13.42578125" style="121" customWidth="1"/>
    <col min="4359" max="4359" width="12.140625" style="121" customWidth="1"/>
    <col min="4360" max="4360" width="12" style="121" customWidth="1"/>
    <col min="4361" max="4608" width="9.140625" style="121"/>
    <col min="4609" max="4609" width="29.5703125" style="121" customWidth="1"/>
    <col min="4610" max="4610" width="8.7109375" style="121" customWidth="1"/>
    <col min="4611" max="4611" width="2.140625" style="121" customWidth="1"/>
    <col min="4612" max="4612" width="11.5703125" style="121" customWidth="1"/>
    <col min="4613" max="4613" width="11.85546875" style="121" customWidth="1"/>
    <col min="4614" max="4614" width="13.42578125" style="121" customWidth="1"/>
    <col min="4615" max="4615" width="12.140625" style="121" customWidth="1"/>
    <col min="4616" max="4616" width="12" style="121" customWidth="1"/>
    <col min="4617" max="4864" width="9.140625" style="121"/>
    <col min="4865" max="4865" width="29.5703125" style="121" customWidth="1"/>
    <col min="4866" max="4866" width="8.7109375" style="121" customWidth="1"/>
    <col min="4867" max="4867" width="2.140625" style="121" customWidth="1"/>
    <col min="4868" max="4868" width="11.5703125" style="121" customWidth="1"/>
    <col min="4869" max="4869" width="11.85546875" style="121" customWidth="1"/>
    <col min="4870" max="4870" width="13.42578125" style="121" customWidth="1"/>
    <col min="4871" max="4871" width="12.140625" style="121" customWidth="1"/>
    <col min="4872" max="4872" width="12" style="121" customWidth="1"/>
    <col min="4873" max="5120" width="9.140625" style="121"/>
    <col min="5121" max="5121" width="29.5703125" style="121" customWidth="1"/>
    <col min="5122" max="5122" width="8.7109375" style="121" customWidth="1"/>
    <col min="5123" max="5123" width="2.140625" style="121" customWidth="1"/>
    <col min="5124" max="5124" width="11.5703125" style="121" customWidth="1"/>
    <col min="5125" max="5125" width="11.85546875" style="121" customWidth="1"/>
    <col min="5126" max="5126" width="13.42578125" style="121" customWidth="1"/>
    <col min="5127" max="5127" width="12.140625" style="121" customWidth="1"/>
    <col min="5128" max="5128" width="12" style="121" customWidth="1"/>
    <col min="5129" max="5376" width="9.140625" style="121"/>
    <col min="5377" max="5377" width="29.5703125" style="121" customWidth="1"/>
    <col min="5378" max="5378" width="8.7109375" style="121" customWidth="1"/>
    <col min="5379" max="5379" width="2.140625" style="121" customWidth="1"/>
    <col min="5380" max="5380" width="11.5703125" style="121" customWidth="1"/>
    <col min="5381" max="5381" width="11.85546875" style="121" customWidth="1"/>
    <col min="5382" max="5382" width="13.42578125" style="121" customWidth="1"/>
    <col min="5383" max="5383" width="12.140625" style="121" customWidth="1"/>
    <col min="5384" max="5384" width="12" style="121" customWidth="1"/>
    <col min="5385" max="5632" width="9.140625" style="121"/>
    <col min="5633" max="5633" width="29.5703125" style="121" customWidth="1"/>
    <col min="5634" max="5634" width="8.7109375" style="121" customWidth="1"/>
    <col min="5635" max="5635" width="2.140625" style="121" customWidth="1"/>
    <col min="5636" max="5636" width="11.5703125" style="121" customWidth="1"/>
    <col min="5637" max="5637" width="11.85546875" style="121" customWidth="1"/>
    <col min="5638" max="5638" width="13.42578125" style="121" customWidth="1"/>
    <col min="5639" max="5639" width="12.140625" style="121" customWidth="1"/>
    <col min="5640" max="5640" width="12" style="121" customWidth="1"/>
    <col min="5641" max="5888" width="9.140625" style="121"/>
    <col min="5889" max="5889" width="29.5703125" style="121" customWidth="1"/>
    <col min="5890" max="5890" width="8.7109375" style="121" customWidth="1"/>
    <col min="5891" max="5891" width="2.140625" style="121" customWidth="1"/>
    <col min="5892" max="5892" width="11.5703125" style="121" customWidth="1"/>
    <col min="5893" max="5893" width="11.85546875" style="121" customWidth="1"/>
    <col min="5894" max="5894" width="13.42578125" style="121" customWidth="1"/>
    <col min="5895" max="5895" width="12.140625" style="121" customWidth="1"/>
    <col min="5896" max="5896" width="12" style="121" customWidth="1"/>
    <col min="5897" max="6144" width="9.140625" style="121"/>
    <col min="6145" max="6145" width="29.5703125" style="121" customWidth="1"/>
    <col min="6146" max="6146" width="8.7109375" style="121" customWidth="1"/>
    <col min="6147" max="6147" width="2.140625" style="121" customWidth="1"/>
    <col min="6148" max="6148" width="11.5703125" style="121" customWidth="1"/>
    <col min="6149" max="6149" width="11.85546875" style="121" customWidth="1"/>
    <col min="6150" max="6150" width="13.42578125" style="121" customWidth="1"/>
    <col min="6151" max="6151" width="12.140625" style="121" customWidth="1"/>
    <col min="6152" max="6152" width="12" style="121" customWidth="1"/>
    <col min="6153" max="6400" width="9.140625" style="121"/>
    <col min="6401" max="6401" width="29.5703125" style="121" customWidth="1"/>
    <col min="6402" max="6402" width="8.7109375" style="121" customWidth="1"/>
    <col min="6403" max="6403" width="2.140625" style="121" customWidth="1"/>
    <col min="6404" max="6404" width="11.5703125" style="121" customWidth="1"/>
    <col min="6405" max="6405" width="11.85546875" style="121" customWidth="1"/>
    <col min="6406" max="6406" width="13.42578125" style="121" customWidth="1"/>
    <col min="6407" max="6407" width="12.140625" style="121" customWidth="1"/>
    <col min="6408" max="6408" width="12" style="121" customWidth="1"/>
    <col min="6409" max="6656" width="9.140625" style="121"/>
    <col min="6657" max="6657" width="29.5703125" style="121" customWidth="1"/>
    <col min="6658" max="6658" width="8.7109375" style="121" customWidth="1"/>
    <col min="6659" max="6659" width="2.140625" style="121" customWidth="1"/>
    <col min="6660" max="6660" width="11.5703125" style="121" customWidth="1"/>
    <col min="6661" max="6661" width="11.85546875" style="121" customWidth="1"/>
    <col min="6662" max="6662" width="13.42578125" style="121" customWidth="1"/>
    <col min="6663" max="6663" width="12.140625" style="121" customWidth="1"/>
    <col min="6664" max="6664" width="12" style="121" customWidth="1"/>
    <col min="6665" max="6912" width="9.140625" style="121"/>
    <col min="6913" max="6913" width="29.5703125" style="121" customWidth="1"/>
    <col min="6914" max="6914" width="8.7109375" style="121" customWidth="1"/>
    <col min="6915" max="6915" width="2.140625" style="121" customWidth="1"/>
    <col min="6916" max="6916" width="11.5703125" style="121" customWidth="1"/>
    <col min="6917" max="6917" width="11.85546875" style="121" customWidth="1"/>
    <col min="6918" max="6918" width="13.42578125" style="121" customWidth="1"/>
    <col min="6919" max="6919" width="12.140625" style="121" customWidth="1"/>
    <col min="6920" max="6920" width="12" style="121" customWidth="1"/>
    <col min="6921" max="7168" width="9.140625" style="121"/>
    <col min="7169" max="7169" width="29.5703125" style="121" customWidth="1"/>
    <col min="7170" max="7170" width="8.7109375" style="121" customWidth="1"/>
    <col min="7171" max="7171" width="2.140625" style="121" customWidth="1"/>
    <col min="7172" max="7172" width="11.5703125" style="121" customWidth="1"/>
    <col min="7173" max="7173" width="11.85546875" style="121" customWidth="1"/>
    <col min="7174" max="7174" width="13.42578125" style="121" customWidth="1"/>
    <col min="7175" max="7175" width="12.140625" style="121" customWidth="1"/>
    <col min="7176" max="7176" width="12" style="121" customWidth="1"/>
    <col min="7177" max="7424" width="9.140625" style="121"/>
    <col min="7425" max="7425" width="29.5703125" style="121" customWidth="1"/>
    <col min="7426" max="7426" width="8.7109375" style="121" customWidth="1"/>
    <col min="7427" max="7427" width="2.140625" style="121" customWidth="1"/>
    <col min="7428" max="7428" width="11.5703125" style="121" customWidth="1"/>
    <col min="7429" max="7429" width="11.85546875" style="121" customWidth="1"/>
    <col min="7430" max="7430" width="13.42578125" style="121" customWidth="1"/>
    <col min="7431" max="7431" width="12.140625" style="121" customWidth="1"/>
    <col min="7432" max="7432" width="12" style="121" customWidth="1"/>
    <col min="7433" max="7680" width="9.140625" style="121"/>
    <col min="7681" max="7681" width="29.5703125" style="121" customWidth="1"/>
    <col min="7682" max="7682" width="8.7109375" style="121" customWidth="1"/>
    <col min="7683" max="7683" width="2.140625" style="121" customWidth="1"/>
    <col min="7684" max="7684" width="11.5703125" style="121" customWidth="1"/>
    <col min="7685" max="7685" width="11.85546875" style="121" customWidth="1"/>
    <col min="7686" max="7686" width="13.42578125" style="121" customWidth="1"/>
    <col min="7687" max="7687" width="12.140625" style="121" customWidth="1"/>
    <col min="7688" max="7688" width="12" style="121" customWidth="1"/>
    <col min="7689" max="7936" width="9.140625" style="121"/>
    <col min="7937" max="7937" width="29.5703125" style="121" customWidth="1"/>
    <col min="7938" max="7938" width="8.7109375" style="121" customWidth="1"/>
    <col min="7939" max="7939" width="2.140625" style="121" customWidth="1"/>
    <col min="7940" max="7940" width="11.5703125" style="121" customWidth="1"/>
    <col min="7941" max="7941" width="11.85546875" style="121" customWidth="1"/>
    <col min="7942" max="7942" width="13.42578125" style="121" customWidth="1"/>
    <col min="7943" max="7943" width="12.140625" style="121" customWidth="1"/>
    <col min="7944" max="7944" width="12" style="121" customWidth="1"/>
    <col min="7945" max="8192" width="9.140625" style="121"/>
    <col min="8193" max="8193" width="29.5703125" style="121" customWidth="1"/>
    <col min="8194" max="8194" width="8.7109375" style="121" customWidth="1"/>
    <col min="8195" max="8195" width="2.140625" style="121" customWidth="1"/>
    <col min="8196" max="8196" width="11.5703125" style="121" customWidth="1"/>
    <col min="8197" max="8197" width="11.85546875" style="121" customWidth="1"/>
    <col min="8198" max="8198" width="13.42578125" style="121" customWidth="1"/>
    <col min="8199" max="8199" width="12.140625" style="121" customWidth="1"/>
    <col min="8200" max="8200" width="12" style="121" customWidth="1"/>
    <col min="8201" max="8448" width="9.140625" style="121"/>
    <col min="8449" max="8449" width="29.5703125" style="121" customWidth="1"/>
    <col min="8450" max="8450" width="8.7109375" style="121" customWidth="1"/>
    <col min="8451" max="8451" width="2.140625" style="121" customWidth="1"/>
    <col min="8452" max="8452" width="11.5703125" style="121" customWidth="1"/>
    <col min="8453" max="8453" width="11.85546875" style="121" customWidth="1"/>
    <col min="8454" max="8454" width="13.42578125" style="121" customWidth="1"/>
    <col min="8455" max="8455" width="12.140625" style="121" customWidth="1"/>
    <col min="8456" max="8456" width="12" style="121" customWidth="1"/>
    <col min="8457" max="8704" width="9.140625" style="121"/>
    <col min="8705" max="8705" width="29.5703125" style="121" customWidth="1"/>
    <col min="8706" max="8706" width="8.7109375" style="121" customWidth="1"/>
    <col min="8707" max="8707" width="2.140625" style="121" customWidth="1"/>
    <col min="8708" max="8708" width="11.5703125" style="121" customWidth="1"/>
    <col min="8709" max="8709" width="11.85546875" style="121" customWidth="1"/>
    <col min="8710" max="8710" width="13.42578125" style="121" customWidth="1"/>
    <col min="8711" max="8711" width="12.140625" style="121" customWidth="1"/>
    <col min="8712" max="8712" width="12" style="121" customWidth="1"/>
    <col min="8713" max="8960" width="9.140625" style="121"/>
    <col min="8961" max="8961" width="29.5703125" style="121" customWidth="1"/>
    <col min="8962" max="8962" width="8.7109375" style="121" customWidth="1"/>
    <col min="8963" max="8963" width="2.140625" style="121" customWidth="1"/>
    <col min="8964" max="8964" width="11.5703125" style="121" customWidth="1"/>
    <col min="8965" max="8965" width="11.85546875" style="121" customWidth="1"/>
    <col min="8966" max="8966" width="13.42578125" style="121" customWidth="1"/>
    <col min="8967" max="8967" width="12.140625" style="121" customWidth="1"/>
    <col min="8968" max="8968" width="12" style="121" customWidth="1"/>
    <col min="8969" max="9216" width="9.140625" style="121"/>
    <col min="9217" max="9217" width="29.5703125" style="121" customWidth="1"/>
    <col min="9218" max="9218" width="8.7109375" style="121" customWidth="1"/>
    <col min="9219" max="9219" width="2.140625" style="121" customWidth="1"/>
    <col min="9220" max="9220" width="11.5703125" style="121" customWidth="1"/>
    <col min="9221" max="9221" width="11.85546875" style="121" customWidth="1"/>
    <col min="9222" max="9222" width="13.42578125" style="121" customWidth="1"/>
    <col min="9223" max="9223" width="12.140625" style="121" customWidth="1"/>
    <col min="9224" max="9224" width="12" style="121" customWidth="1"/>
    <col min="9225" max="9472" width="9.140625" style="121"/>
    <col min="9473" max="9473" width="29.5703125" style="121" customWidth="1"/>
    <col min="9474" max="9474" width="8.7109375" style="121" customWidth="1"/>
    <col min="9475" max="9475" width="2.140625" style="121" customWidth="1"/>
    <col min="9476" max="9476" width="11.5703125" style="121" customWidth="1"/>
    <col min="9477" max="9477" width="11.85546875" style="121" customWidth="1"/>
    <col min="9478" max="9478" width="13.42578125" style="121" customWidth="1"/>
    <col min="9479" max="9479" width="12.140625" style="121" customWidth="1"/>
    <col min="9480" max="9480" width="12" style="121" customWidth="1"/>
    <col min="9481" max="9728" width="9.140625" style="121"/>
    <col min="9729" max="9729" width="29.5703125" style="121" customWidth="1"/>
    <col min="9730" max="9730" width="8.7109375" style="121" customWidth="1"/>
    <col min="9731" max="9731" width="2.140625" style="121" customWidth="1"/>
    <col min="9732" max="9732" width="11.5703125" style="121" customWidth="1"/>
    <col min="9733" max="9733" width="11.85546875" style="121" customWidth="1"/>
    <col min="9734" max="9734" width="13.42578125" style="121" customWidth="1"/>
    <col min="9735" max="9735" width="12.140625" style="121" customWidth="1"/>
    <col min="9736" max="9736" width="12" style="121" customWidth="1"/>
    <col min="9737" max="9984" width="9.140625" style="121"/>
    <col min="9985" max="9985" width="29.5703125" style="121" customWidth="1"/>
    <col min="9986" max="9986" width="8.7109375" style="121" customWidth="1"/>
    <col min="9987" max="9987" width="2.140625" style="121" customWidth="1"/>
    <col min="9988" max="9988" width="11.5703125" style="121" customWidth="1"/>
    <col min="9989" max="9989" width="11.85546875" style="121" customWidth="1"/>
    <col min="9990" max="9990" width="13.42578125" style="121" customWidth="1"/>
    <col min="9991" max="9991" width="12.140625" style="121" customWidth="1"/>
    <col min="9992" max="9992" width="12" style="121" customWidth="1"/>
    <col min="9993" max="10240" width="9.140625" style="121"/>
    <col min="10241" max="10241" width="29.5703125" style="121" customWidth="1"/>
    <col min="10242" max="10242" width="8.7109375" style="121" customWidth="1"/>
    <col min="10243" max="10243" width="2.140625" style="121" customWidth="1"/>
    <col min="10244" max="10244" width="11.5703125" style="121" customWidth="1"/>
    <col min="10245" max="10245" width="11.85546875" style="121" customWidth="1"/>
    <col min="10246" max="10246" width="13.42578125" style="121" customWidth="1"/>
    <col min="10247" max="10247" width="12.140625" style="121" customWidth="1"/>
    <col min="10248" max="10248" width="12" style="121" customWidth="1"/>
    <col min="10249" max="10496" width="9.140625" style="121"/>
    <col min="10497" max="10497" width="29.5703125" style="121" customWidth="1"/>
    <col min="10498" max="10498" width="8.7109375" style="121" customWidth="1"/>
    <col min="10499" max="10499" width="2.140625" style="121" customWidth="1"/>
    <col min="10500" max="10500" width="11.5703125" style="121" customWidth="1"/>
    <col min="10501" max="10501" width="11.85546875" style="121" customWidth="1"/>
    <col min="10502" max="10502" width="13.42578125" style="121" customWidth="1"/>
    <col min="10503" max="10503" width="12.140625" style="121" customWidth="1"/>
    <col min="10504" max="10504" width="12" style="121" customWidth="1"/>
    <col min="10505" max="10752" width="9.140625" style="121"/>
    <col min="10753" max="10753" width="29.5703125" style="121" customWidth="1"/>
    <col min="10754" max="10754" width="8.7109375" style="121" customWidth="1"/>
    <col min="10755" max="10755" width="2.140625" style="121" customWidth="1"/>
    <col min="10756" max="10756" width="11.5703125" style="121" customWidth="1"/>
    <col min="10757" max="10757" width="11.85546875" style="121" customWidth="1"/>
    <col min="10758" max="10758" width="13.42578125" style="121" customWidth="1"/>
    <col min="10759" max="10759" width="12.140625" style="121" customWidth="1"/>
    <col min="10760" max="10760" width="12" style="121" customWidth="1"/>
    <col min="10761" max="11008" width="9.140625" style="121"/>
    <col min="11009" max="11009" width="29.5703125" style="121" customWidth="1"/>
    <col min="11010" max="11010" width="8.7109375" style="121" customWidth="1"/>
    <col min="11011" max="11011" width="2.140625" style="121" customWidth="1"/>
    <col min="11012" max="11012" width="11.5703125" style="121" customWidth="1"/>
    <col min="11013" max="11013" width="11.85546875" style="121" customWidth="1"/>
    <col min="11014" max="11014" width="13.42578125" style="121" customWidth="1"/>
    <col min="11015" max="11015" width="12.140625" style="121" customWidth="1"/>
    <col min="11016" max="11016" width="12" style="121" customWidth="1"/>
    <col min="11017" max="11264" width="9.140625" style="121"/>
    <col min="11265" max="11265" width="29.5703125" style="121" customWidth="1"/>
    <col min="11266" max="11266" width="8.7109375" style="121" customWidth="1"/>
    <col min="11267" max="11267" width="2.140625" style="121" customWidth="1"/>
    <col min="11268" max="11268" width="11.5703125" style="121" customWidth="1"/>
    <col min="11269" max="11269" width="11.85546875" style="121" customWidth="1"/>
    <col min="11270" max="11270" width="13.42578125" style="121" customWidth="1"/>
    <col min="11271" max="11271" width="12.140625" style="121" customWidth="1"/>
    <col min="11272" max="11272" width="12" style="121" customWidth="1"/>
    <col min="11273" max="11520" width="9.140625" style="121"/>
    <col min="11521" max="11521" width="29.5703125" style="121" customWidth="1"/>
    <col min="11522" max="11522" width="8.7109375" style="121" customWidth="1"/>
    <col min="11523" max="11523" width="2.140625" style="121" customWidth="1"/>
    <col min="11524" max="11524" width="11.5703125" style="121" customWidth="1"/>
    <col min="11525" max="11525" width="11.85546875" style="121" customWidth="1"/>
    <col min="11526" max="11526" width="13.42578125" style="121" customWidth="1"/>
    <col min="11527" max="11527" width="12.140625" style="121" customWidth="1"/>
    <col min="11528" max="11528" width="12" style="121" customWidth="1"/>
    <col min="11529" max="11776" width="9.140625" style="121"/>
    <col min="11777" max="11777" width="29.5703125" style="121" customWidth="1"/>
    <col min="11778" max="11778" width="8.7109375" style="121" customWidth="1"/>
    <col min="11779" max="11779" width="2.140625" style="121" customWidth="1"/>
    <col min="11780" max="11780" width="11.5703125" style="121" customWidth="1"/>
    <col min="11781" max="11781" width="11.85546875" style="121" customWidth="1"/>
    <col min="11782" max="11782" width="13.42578125" style="121" customWidth="1"/>
    <col min="11783" max="11783" width="12.140625" style="121" customWidth="1"/>
    <col min="11784" max="11784" width="12" style="121" customWidth="1"/>
    <col min="11785" max="12032" width="9.140625" style="121"/>
    <col min="12033" max="12033" width="29.5703125" style="121" customWidth="1"/>
    <col min="12034" max="12034" width="8.7109375" style="121" customWidth="1"/>
    <col min="12035" max="12035" width="2.140625" style="121" customWidth="1"/>
    <col min="12036" max="12036" width="11.5703125" style="121" customWidth="1"/>
    <col min="12037" max="12037" width="11.85546875" style="121" customWidth="1"/>
    <col min="12038" max="12038" width="13.42578125" style="121" customWidth="1"/>
    <col min="12039" max="12039" width="12.140625" style="121" customWidth="1"/>
    <col min="12040" max="12040" width="12" style="121" customWidth="1"/>
    <col min="12041" max="12288" width="9.140625" style="121"/>
    <col min="12289" max="12289" width="29.5703125" style="121" customWidth="1"/>
    <col min="12290" max="12290" width="8.7109375" style="121" customWidth="1"/>
    <col min="12291" max="12291" width="2.140625" style="121" customWidth="1"/>
    <col min="12292" max="12292" width="11.5703125" style="121" customWidth="1"/>
    <col min="12293" max="12293" width="11.85546875" style="121" customWidth="1"/>
    <col min="12294" max="12294" width="13.42578125" style="121" customWidth="1"/>
    <col min="12295" max="12295" width="12.140625" style="121" customWidth="1"/>
    <col min="12296" max="12296" width="12" style="121" customWidth="1"/>
    <col min="12297" max="12544" width="9.140625" style="121"/>
    <col min="12545" max="12545" width="29.5703125" style="121" customWidth="1"/>
    <col min="12546" max="12546" width="8.7109375" style="121" customWidth="1"/>
    <col min="12547" max="12547" width="2.140625" style="121" customWidth="1"/>
    <col min="12548" max="12548" width="11.5703125" style="121" customWidth="1"/>
    <col min="12549" max="12549" width="11.85546875" style="121" customWidth="1"/>
    <col min="12550" max="12550" width="13.42578125" style="121" customWidth="1"/>
    <col min="12551" max="12551" width="12.140625" style="121" customWidth="1"/>
    <col min="12552" max="12552" width="12" style="121" customWidth="1"/>
    <col min="12553" max="12800" width="9.140625" style="121"/>
    <col min="12801" max="12801" width="29.5703125" style="121" customWidth="1"/>
    <col min="12802" max="12802" width="8.7109375" style="121" customWidth="1"/>
    <col min="12803" max="12803" width="2.140625" style="121" customWidth="1"/>
    <col min="12804" max="12804" width="11.5703125" style="121" customWidth="1"/>
    <col min="12805" max="12805" width="11.85546875" style="121" customWidth="1"/>
    <col min="12806" max="12806" width="13.42578125" style="121" customWidth="1"/>
    <col min="12807" max="12807" width="12.140625" style="121" customWidth="1"/>
    <col min="12808" max="12808" width="12" style="121" customWidth="1"/>
    <col min="12809" max="13056" width="9.140625" style="121"/>
    <col min="13057" max="13057" width="29.5703125" style="121" customWidth="1"/>
    <col min="13058" max="13058" width="8.7109375" style="121" customWidth="1"/>
    <col min="13059" max="13059" width="2.140625" style="121" customWidth="1"/>
    <col min="13060" max="13060" width="11.5703125" style="121" customWidth="1"/>
    <col min="13061" max="13061" width="11.85546875" style="121" customWidth="1"/>
    <col min="13062" max="13062" width="13.42578125" style="121" customWidth="1"/>
    <col min="13063" max="13063" width="12.140625" style="121" customWidth="1"/>
    <col min="13064" max="13064" width="12" style="121" customWidth="1"/>
    <col min="13065" max="13312" width="9.140625" style="121"/>
    <col min="13313" max="13313" width="29.5703125" style="121" customWidth="1"/>
    <col min="13314" max="13314" width="8.7109375" style="121" customWidth="1"/>
    <col min="13315" max="13315" width="2.140625" style="121" customWidth="1"/>
    <col min="13316" max="13316" width="11.5703125" style="121" customWidth="1"/>
    <col min="13317" max="13317" width="11.85546875" style="121" customWidth="1"/>
    <col min="13318" max="13318" width="13.42578125" style="121" customWidth="1"/>
    <col min="13319" max="13319" width="12.140625" style="121" customWidth="1"/>
    <col min="13320" max="13320" width="12" style="121" customWidth="1"/>
    <col min="13321" max="13568" width="9.140625" style="121"/>
    <col min="13569" max="13569" width="29.5703125" style="121" customWidth="1"/>
    <col min="13570" max="13570" width="8.7109375" style="121" customWidth="1"/>
    <col min="13571" max="13571" width="2.140625" style="121" customWidth="1"/>
    <col min="13572" max="13572" width="11.5703125" style="121" customWidth="1"/>
    <col min="13573" max="13573" width="11.85546875" style="121" customWidth="1"/>
    <col min="13574" max="13574" width="13.42578125" style="121" customWidth="1"/>
    <col min="13575" max="13575" width="12.140625" style="121" customWidth="1"/>
    <col min="13576" max="13576" width="12" style="121" customWidth="1"/>
    <col min="13577" max="13824" width="9.140625" style="121"/>
    <col min="13825" max="13825" width="29.5703125" style="121" customWidth="1"/>
    <col min="13826" max="13826" width="8.7109375" style="121" customWidth="1"/>
    <col min="13827" max="13827" width="2.140625" style="121" customWidth="1"/>
    <col min="13828" max="13828" width="11.5703125" style="121" customWidth="1"/>
    <col min="13829" max="13829" width="11.85546875" style="121" customWidth="1"/>
    <col min="13830" max="13830" width="13.42578125" style="121" customWidth="1"/>
    <col min="13831" max="13831" width="12.140625" style="121" customWidth="1"/>
    <col min="13832" max="13832" width="12" style="121" customWidth="1"/>
    <col min="13833" max="14080" width="9.140625" style="121"/>
    <col min="14081" max="14081" width="29.5703125" style="121" customWidth="1"/>
    <col min="14082" max="14082" width="8.7109375" style="121" customWidth="1"/>
    <col min="14083" max="14083" width="2.140625" style="121" customWidth="1"/>
    <col min="14084" max="14084" width="11.5703125" style="121" customWidth="1"/>
    <col min="14085" max="14085" width="11.85546875" style="121" customWidth="1"/>
    <col min="14086" max="14086" width="13.42578125" style="121" customWidth="1"/>
    <col min="14087" max="14087" width="12.140625" style="121" customWidth="1"/>
    <col min="14088" max="14088" width="12" style="121" customWidth="1"/>
    <col min="14089" max="14336" width="9.140625" style="121"/>
    <col min="14337" max="14337" width="29.5703125" style="121" customWidth="1"/>
    <col min="14338" max="14338" width="8.7109375" style="121" customWidth="1"/>
    <col min="14339" max="14339" width="2.140625" style="121" customWidth="1"/>
    <col min="14340" max="14340" width="11.5703125" style="121" customWidth="1"/>
    <col min="14341" max="14341" width="11.85546875" style="121" customWidth="1"/>
    <col min="14342" max="14342" width="13.42578125" style="121" customWidth="1"/>
    <col min="14343" max="14343" width="12.140625" style="121" customWidth="1"/>
    <col min="14344" max="14344" width="12" style="121" customWidth="1"/>
    <col min="14345" max="14592" width="9.140625" style="121"/>
    <col min="14593" max="14593" width="29.5703125" style="121" customWidth="1"/>
    <col min="14594" max="14594" width="8.7109375" style="121" customWidth="1"/>
    <col min="14595" max="14595" width="2.140625" style="121" customWidth="1"/>
    <col min="14596" max="14596" width="11.5703125" style="121" customWidth="1"/>
    <col min="14597" max="14597" width="11.85546875" style="121" customWidth="1"/>
    <col min="14598" max="14598" width="13.42578125" style="121" customWidth="1"/>
    <col min="14599" max="14599" width="12.140625" style="121" customWidth="1"/>
    <col min="14600" max="14600" width="12" style="121" customWidth="1"/>
    <col min="14601" max="14848" width="9.140625" style="121"/>
    <col min="14849" max="14849" width="29.5703125" style="121" customWidth="1"/>
    <col min="14850" max="14850" width="8.7109375" style="121" customWidth="1"/>
    <col min="14851" max="14851" width="2.140625" style="121" customWidth="1"/>
    <col min="14852" max="14852" width="11.5703125" style="121" customWidth="1"/>
    <col min="14853" max="14853" width="11.85546875" style="121" customWidth="1"/>
    <col min="14854" max="14854" width="13.42578125" style="121" customWidth="1"/>
    <col min="14855" max="14855" width="12.140625" style="121" customWidth="1"/>
    <col min="14856" max="14856" width="12" style="121" customWidth="1"/>
    <col min="14857" max="15104" width="9.140625" style="121"/>
    <col min="15105" max="15105" width="29.5703125" style="121" customWidth="1"/>
    <col min="15106" max="15106" width="8.7109375" style="121" customWidth="1"/>
    <col min="15107" max="15107" width="2.140625" style="121" customWidth="1"/>
    <col min="15108" max="15108" width="11.5703125" style="121" customWidth="1"/>
    <col min="15109" max="15109" width="11.85546875" style="121" customWidth="1"/>
    <col min="15110" max="15110" width="13.42578125" style="121" customWidth="1"/>
    <col min="15111" max="15111" width="12.140625" style="121" customWidth="1"/>
    <col min="15112" max="15112" width="12" style="121" customWidth="1"/>
    <col min="15113" max="15360" width="9.140625" style="121"/>
    <col min="15361" max="15361" width="29.5703125" style="121" customWidth="1"/>
    <col min="15362" max="15362" width="8.7109375" style="121" customWidth="1"/>
    <col min="15363" max="15363" width="2.140625" style="121" customWidth="1"/>
    <col min="15364" max="15364" width="11.5703125" style="121" customWidth="1"/>
    <col min="15365" max="15365" width="11.85546875" style="121" customWidth="1"/>
    <col min="15366" max="15366" width="13.42578125" style="121" customWidth="1"/>
    <col min="15367" max="15367" width="12.140625" style="121" customWidth="1"/>
    <col min="15368" max="15368" width="12" style="121" customWidth="1"/>
    <col min="15369" max="15616" width="9.140625" style="121"/>
    <col min="15617" max="15617" width="29.5703125" style="121" customWidth="1"/>
    <col min="15618" max="15618" width="8.7109375" style="121" customWidth="1"/>
    <col min="15619" max="15619" width="2.140625" style="121" customWidth="1"/>
    <col min="15620" max="15620" width="11.5703125" style="121" customWidth="1"/>
    <col min="15621" max="15621" width="11.85546875" style="121" customWidth="1"/>
    <col min="15622" max="15622" width="13.42578125" style="121" customWidth="1"/>
    <col min="15623" max="15623" width="12.140625" style="121" customWidth="1"/>
    <col min="15624" max="15624" width="12" style="121" customWidth="1"/>
    <col min="15625" max="15872" width="9.140625" style="121"/>
    <col min="15873" max="15873" width="29.5703125" style="121" customWidth="1"/>
    <col min="15874" max="15874" width="8.7109375" style="121" customWidth="1"/>
    <col min="15875" max="15875" width="2.140625" style="121" customWidth="1"/>
    <col min="15876" max="15876" width="11.5703125" style="121" customWidth="1"/>
    <col min="15877" max="15877" width="11.85546875" style="121" customWidth="1"/>
    <col min="15878" max="15878" width="13.42578125" style="121" customWidth="1"/>
    <col min="15879" max="15879" width="12.140625" style="121" customWidth="1"/>
    <col min="15880" max="15880" width="12" style="121" customWidth="1"/>
    <col min="15881" max="16128" width="9.140625" style="121"/>
    <col min="16129" max="16129" width="29.5703125" style="121" customWidth="1"/>
    <col min="16130" max="16130" width="8.7109375" style="121" customWidth="1"/>
    <col min="16131" max="16131" width="2.140625" style="121" customWidth="1"/>
    <col min="16132" max="16132" width="11.5703125" style="121" customWidth="1"/>
    <col min="16133" max="16133" width="11.85546875" style="121" customWidth="1"/>
    <col min="16134" max="16134" width="13.42578125" style="121" customWidth="1"/>
    <col min="16135" max="16135" width="12.140625" style="121" customWidth="1"/>
    <col min="16136" max="16136" width="12" style="121" customWidth="1"/>
    <col min="16137" max="16384" width="9.140625" style="121"/>
  </cols>
  <sheetData>
    <row r="1" spans="1:8" ht="8.25" customHeight="1" x14ac:dyDescent="0.2">
      <c r="A1" s="150"/>
      <c r="H1" s="151"/>
    </row>
    <row r="2" spans="1:8" ht="14.25" x14ac:dyDescent="0.3">
      <c r="A2" s="152" t="s">
        <v>383</v>
      </c>
      <c r="B2" s="153"/>
      <c r="C2" s="153"/>
      <c r="D2" s="153"/>
      <c r="E2" s="153"/>
      <c r="F2" s="153"/>
      <c r="G2" s="153"/>
      <c r="H2" s="154"/>
    </row>
    <row r="3" spans="1:8" ht="12.75" customHeight="1" x14ac:dyDescent="0.2">
      <c r="A3" s="727" t="s">
        <v>384</v>
      </c>
      <c r="B3" s="728"/>
      <c r="C3" s="728"/>
      <c r="D3" s="728"/>
      <c r="E3" s="728"/>
      <c r="F3" s="728"/>
      <c r="G3" s="728"/>
      <c r="H3" s="729"/>
    </row>
    <row r="4" spans="1:8" x14ac:dyDescent="0.2">
      <c r="A4" s="730" t="s">
        <v>385</v>
      </c>
      <c r="B4" s="731"/>
      <c r="C4" s="731"/>
      <c r="D4" s="731"/>
      <c r="E4" s="731"/>
      <c r="F4" s="731"/>
      <c r="G4" s="731"/>
      <c r="H4" s="732"/>
    </row>
    <row r="5" spans="1:8" x14ac:dyDescent="0.2">
      <c r="A5" s="733" t="s">
        <v>552</v>
      </c>
      <c r="B5" s="734"/>
      <c r="C5" s="735"/>
      <c r="D5" s="734"/>
      <c r="E5" s="734"/>
      <c r="F5" s="734"/>
      <c r="G5" s="734"/>
      <c r="H5" s="736"/>
    </row>
    <row r="6" spans="1:8" s="155" customFormat="1" ht="12.75" customHeight="1" x14ac:dyDescent="0.2">
      <c r="A6" s="737" t="s">
        <v>386</v>
      </c>
      <c r="B6" s="558"/>
      <c r="C6" s="739" t="s">
        <v>387</v>
      </c>
      <c r="D6" s="559"/>
      <c r="E6" s="741" t="s">
        <v>648</v>
      </c>
      <c r="F6" s="742"/>
      <c r="G6" s="743"/>
      <c r="H6" s="560"/>
    </row>
    <row r="7" spans="1:8" s="155" customFormat="1" ht="11.25" customHeight="1" x14ac:dyDescent="0.2">
      <c r="A7" s="738"/>
      <c r="B7" s="561" t="s">
        <v>14</v>
      </c>
      <c r="C7" s="740"/>
      <c r="D7" s="562" t="s">
        <v>15</v>
      </c>
      <c r="E7" s="744" t="s">
        <v>18</v>
      </c>
      <c r="F7" s="744" t="s">
        <v>19</v>
      </c>
      <c r="G7" s="563"/>
      <c r="H7" s="564" t="s">
        <v>16</v>
      </c>
    </row>
    <row r="8" spans="1:8" s="155" customFormat="1" ht="9.75" customHeight="1" x14ac:dyDescent="0.2">
      <c r="A8" s="738"/>
      <c r="B8" s="561" t="s">
        <v>17</v>
      </c>
      <c r="C8" s="740"/>
      <c r="D8" s="562">
        <v>2019</v>
      </c>
      <c r="E8" s="745"/>
      <c r="F8" s="745"/>
      <c r="G8" s="562" t="s">
        <v>20</v>
      </c>
      <c r="H8" s="565">
        <v>2021</v>
      </c>
    </row>
    <row r="9" spans="1:8" s="155" customFormat="1" ht="12.75" customHeight="1" x14ac:dyDescent="0.2">
      <c r="A9" s="738"/>
      <c r="B9" s="561"/>
      <c r="C9" s="740"/>
      <c r="D9" s="562" t="s">
        <v>21</v>
      </c>
      <c r="E9" s="562" t="s">
        <v>21</v>
      </c>
      <c r="F9" s="562" t="s">
        <v>22</v>
      </c>
      <c r="G9" s="562"/>
      <c r="H9" s="565" t="s">
        <v>23</v>
      </c>
    </row>
    <row r="10" spans="1:8" s="155" customFormat="1" ht="10.5" customHeight="1" x14ac:dyDescent="0.2">
      <c r="A10" s="566" t="s">
        <v>24</v>
      </c>
      <c r="B10" s="566" t="s">
        <v>25</v>
      </c>
      <c r="C10" s="567" t="s">
        <v>26</v>
      </c>
      <c r="D10" s="568" t="s">
        <v>27</v>
      </c>
      <c r="E10" s="568" t="s">
        <v>28</v>
      </c>
      <c r="F10" s="569" t="s">
        <v>29</v>
      </c>
      <c r="G10" s="568" t="s">
        <v>30</v>
      </c>
      <c r="H10" s="570" t="s">
        <v>382</v>
      </c>
    </row>
    <row r="11" spans="1:8" ht="16.5" customHeight="1" x14ac:dyDescent="0.2">
      <c r="A11" s="627" t="s">
        <v>388</v>
      </c>
      <c r="B11" s="572"/>
      <c r="C11" s="573"/>
      <c r="D11" s="156">
        <v>8039768.3799999999</v>
      </c>
      <c r="E11" s="156">
        <v>10907793</v>
      </c>
      <c r="F11" s="628">
        <f>G11-E11</f>
        <v>0</v>
      </c>
      <c r="G11" s="629">
        <v>10907793</v>
      </c>
      <c r="H11" s="158"/>
    </row>
    <row r="12" spans="1:8" x14ac:dyDescent="0.2">
      <c r="A12" s="604" t="s">
        <v>389</v>
      </c>
      <c r="B12" s="575"/>
      <c r="C12" s="575"/>
      <c r="D12" s="195"/>
      <c r="E12" s="167"/>
      <c r="F12" s="186"/>
      <c r="G12" s="193"/>
      <c r="H12" s="186"/>
    </row>
    <row r="13" spans="1:8" ht="13.5" x14ac:dyDescent="0.25">
      <c r="A13" s="604" t="s">
        <v>390</v>
      </c>
      <c r="B13" s="630"/>
      <c r="C13" s="575"/>
      <c r="D13" s="195"/>
      <c r="E13" s="167"/>
      <c r="F13" s="186"/>
      <c r="G13" s="193"/>
      <c r="H13" s="186"/>
    </row>
    <row r="14" spans="1:8" ht="13.5" x14ac:dyDescent="0.25">
      <c r="A14" s="604" t="s">
        <v>391</v>
      </c>
      <c r="B14" s="630"/>
      <c r="C14" s="575"/>
      <c r="D14" s="195"/>
      <c r="E14" s="167"/>
      <c r="F14" s="186"/>
      <c r="G14" s="193"/>
      <c r="H14" s="186"/>
    </row>
    <row r="15" spans="1:8" ht="13.5" x14ac:dyDescent="0.25">
      <c r="A15" s="604" t="s">
        <v>418</v>
      </c>
      <c r="B15" s="599"/>
      <c r="C15" s="599"/>
      <c r="D15" s="200"/>
      <c r="E15" s="167"/>
      <c r="F15" s="167"/>
      <c r="G15" s="193"/>
      <c r="H15" s="201"/>
    </row>
    <row r="16" spans="1:8" s="199" customFormat="1" ht="13.5" x14ac:dyDescent="0.25">
      <c r="A16" s="598" t="s">
        <v>553</v>
      </c>
      <c r="B16" s="599"/>
      <c r="C16" s="599"/>
      <c r="D16" s="195"/>
      <c r="E16" s="167"/>
      <c r="F16" s="167"/>
      <c r="G16" s="193"/>
      <c r="H16" s="201"/>
    </row>
    <row r="17" spans="1:8" s="199" customFormat="1" ht="13.5" x14ac:dyDescent="0.25">
      <c r="A17" s="598" t="s">
        <v>554</v>
      </c>
      <c r="B17" s="631"/>
      <c r="C17" s="599"/>
      <c r="D17" s="195"/>
      <c r="E17" s="167"/>
      <c r="F17" s="167"/>
      <c r="G17" s="167"/>
      <c r="H17" s="186"/>
    </row>
    <row r="18" spans="1:8" s="199" customFormat="1" ht="13.5" x14ac:dyDescent="0.25">
      <c r="A18" s="598" t="s">
        <v>555</v>
      </c>
      <c r="B18" s="631" t="s">
        <v>433</v>
      </c>
      <c r="C18" s="599"/>
      <c r="D18" s="195">
        <v>2353294.96</v>
      </c>
      <c r="E18" s="167">
        <v>869423.34</v>
      </c>
      <c r="F18" s="186">
        <f>G18-E18</f>
        <v>930576.66</v>
      </c>
      <c r="G18" s="190">
        <v>1800000</v>
      </c>
      <c r="H18" s="186">
        <v>1800000</v>
      </c>
    </row>
    <row r="19" spans="1:8" s="199" customFormat="1" ht="13.5" x14ac:dyDescent="0.25">
      <c r="A19" s="598" t="s">
        <v>556</v>
      </c>
      <c r="B19" s="631" t="s">
        <v>557</v>
      </c>
      <c r="C19" s="599"/>
      <c r="D19" s="195">
        <v>2165845.59</v>
      </c>
      <c r="E19" s="167">
        <v>592871.75</v>
      </c>
      <c r="F19" s="186">
        <f t="shared" ref="F19:F26" si="0">G19-E19</f>
        <v>1107128.25</v>
      </c>
      <c r="G19" s="190">
        <v>1700000</v>
      </c>
      <c r="H19" s="186">
        <v>1400000</v>
      </c>
    </row>
    <row r="20" spans="1:8" s="199" customFormat="1" ht="13.5" x14ac:dyDescent="0.25">
      <c r="A20" s="598" t="s">
        <v>558</v>
      </c>
      <c r="B20" s="631"/>
      <c r="C20" s="599"/>
      <c r="D20" s="195"/>
      <c r="E20" s="167"/>
      <c r="F20" s="186">
        <f t="shared" si="0"/>
        <v>0</v>
      </c>
      <c r="G20" s="190"/>
      <c r="H20" s="186"/>
    </row>
    <row r="21" spans="1:8" s="199" customFormat="1" ht="13.5" x14ac:dyDescent="0.25">
      <c r="A21" s="598" t="s">
        <v>559</v>
      </c>
      <c r="B21" s="631" t="s">
        <v>560</v>
      </c>
      <c r="C21" s="599"/>
      <c r="D21" s="195">
        <v>632408</v>
      </c>
      <c r="E21" s="167">
        <v>340988.5</v>
      </c>
      <c r="F21" s="186">
        <f t="shared" si="0"/>
        <v>59011.5</v>
      </c>
      <c r="G21" s="190">
        <v>400000</v>
      </c>
      <c r="H21" s="186">
        <v>400000</v>
      </c>
    </row>
    <row r="22" spans="1:8" s="199" customFormat="1" ht="13.5" x14ac:dyDescent="0.25">
      <c r="A22" s="598" t="s">
        <v>561</v>
      </c>
      <c r="B22" s="631" t="s">
        <v>562</v>
      </c>
      <c r="C22" s="599"/>
      <c r="D22" s="195">
        <v>191150</v>
      </c>
      <c r="E22" s="167">
        <v>174429</v>
      </c>
      <c r="F22" s="186">
        <f t="shared" si="0"/>
        <v>25571</v>
      </c>
      <c r="G22" s="190">
        <v>200000</v>
      </c>
      <c r="H22" s="186">
        <v>200000</v>
      </c>
    </row>
    <row r="23" spans="1:8" s="199" customFormat="1" ht="13.5" x14ac:dyDescent="0.25">
      <c r="A23" s="598" t="s">
        <v>676</v>
      </c>
      <c r="B23" s="631" t="s">
        <v>435</v>
      </c>
      <c r="C23" s="599"/>
      <c r="D23" s="200">
        <v>12341.46</v>
      </c>
      <c r="E23" s="167"/>
      <c r="F23" s="186">
        <f t="shared" si="0"/>
        <v>0</v>
      </c>
      <c r="G23" s="190"/>
      <c r="H23" s="186"/>
    </row>
    <row r="24" spans="1:8" s="199" customFormat="1" ht="13.5" x14ac:dyDescent="0.25">
      <c r="A24" s="598" t="s">
        <v>677</v>
      </c>
      <c r="B24" s="631"/>
      <c r="C24" s="599"/>
      <c r="D24" s="200"/>
      <c r="E24" s="167"/>
      <c r="F24" s="186">
        <f t="shared" si="0"/>
        <v>0</v>
      </c>
      <c r="G24" s="190"/>
      <c r="H24" s="186"/>
    </row>
    <row r="25" spans="1:8" s="199" customFormat="1" ht="13.5" x14ac:dyDescent="0.25">
      <c r="A25" s="598" t="s">
        <v>563</v>
      </c>
      <c r="B25" s="631" t="s">
        <v>436</v>
      </c>
      <c r="C25" s="599"/>
      <c r="D25" s="201">
        <v>20806.96</v>
      </c>
      <c r="E25" s="167">
        <v>24783.7</v>
      </c>
      <c r="F25" s="186">
        <f t="shared" si="0"/>
        <v>0</v>
      </c>
      <c r="G25" s="190">
        <v>24783.7</v>
      </c>
      <c r="H25" s="167"/>
    </row>
    <row r="26" spans="1:8" ht="14.25" thickBot="1" x14ac:dyDescent="0.3">
      <c r="A26" s="598" t="s">
        <v>564</v>
      </c>
      <c r="B26" s="632"/>
      <c r="C26" s="599"/>
      <c r="D26" s="200">
        <v>0</v>
      </c>
      <c r="E26" s="167">
        <v>51000</v>
      </c>
      <c r="F26" s="186">
        <f t="shared" si="0"/>
        <v>0</v>
      </c>
      <c r="G26" s="202">
        <v>51000</v>
      </c>
      <c r="H26" s="203"/>
    </row>
    <row r="27" spans="1:8" ht="14.25" thickBot="1" x14ac:dyDescent="0.3">
      <c r="A27" s="601" t="s">
        <v>438</v>
      </c>
      <c r="B27" s="602"/>
      <c r="C27" s="603"/>
      <c r="D27" s="187">
        <f>SUM(D18:D26)</f>
        <v>5375846.9699999997</v>
      </c>
      <c r="E27" s="188">
        <f>SUM(E18:E26)</f>
        <v>2053496.2899999998</v>
      </c>
      <c r="F27" s="187">
        <f>SUM(F18:F26)</f>
        <v>2122287.41</v>
      </c>
      <c r="G27" s="188">
        <f>SUM(G17:G26)</f>
        <v>4175783.7</v>
      </c>
      <c r="H27" s="187">
        <f>SUM(H18:H26)</f>
        <v>3800000</v>
      </c>
    </row>
    <row r="28" spans="1:8" ht="13.5" x14ac:dyDescent="0.25">
      <c r="A28" s="633" t="s">
        <v>439</v>
      </c>
      <c r="B28" s="634"/>
      <c r="C28" s="599"/>
      <c r="D28" s="195"/>
      <c r="E28" s="167"/>
      <c r="F28" s="195"/>
      <c r="G28" s="190"/>
      <c r="H28" s="186"/>
    </row>
    <row r="29" spans="1:8" ht="13.5" x14ac:dyDescent="0.25">
      <c r="A29" s="635" t="s">
        <v>440</v>
      </c>
      <c r="B29" s="636"/>
      <c r="C29" s="599"/>
      <c r="D29" s="195"/>
      <c r="E29" s="167"/>
      <c r="F29" s="195"/>
      <c r="G29" s="190"/>
      <c r="H29" s="186"/>
    </row>
    <row r="30" spans="1:8" ht="13.5" x14ac:dyDescent="0.25">
      <c r="A30" s="635" t="s">
        <v>441</v>
      </c>
      <c r="B30" s="634" t="s">
        <v>442</v>
      </c>
      <c r="C30" s="599" t="s">
        <v>394</v>
      </c>
      <c r="D30" s="195"/>
      <c r="E30" s="167"/>
      <c r="F30" s="204"/>
      <c r="G30" s="190"/>
      <c r="H30" s="186"/>
    </row>
    <row r="31" spans="1:8" ht="13.5" x14ac:dyDescent="0.25">
      <c r="A31" s="635" t="s">
        <v>443</v>
      </c>
      <c r="B31" s="634"/>
      <c r="C31" s="599"/>
      <c r="D31" s="195"/>
      <c r="E31" s="167"/>
      <c r="F31" s="204"/>
      <c r="G31" s="190"/>
      <c r="H31" s="186"/>
    </row>
    <row r="32" spans="1:8" ht="13.5" x14ac:dyDescent="0.25">
      <c r="A32" s="635" t="s">
        <v>444</v>
      </c>
      <c r="B32" s="634"/>
      <c r="C32" s="599"/>
      <c r="D32" s="195"/>
      <c r="E32" s="167"/>
      <c r="F32" s="195"/>
      <c r="G32" s="190"/>
      <c r="H32" s="186"/>
    </row>
    <row r="33" spans="1:8" ht="13.5" x14ac:dyDescent="0.25">
      <c r="A33" s="635" t="s">
        <v>565</v>
      </c>
      <c r="B33" s="631" t="s">
        <v>435</v>
      </c>
      <c r="C33" s="599"/>
      <c r="D33" s="195"/>
      <c r="E33" s="167"/>
      <c r="F33" s="195"/>
      <c r="G33" s="190"/>
      <c r="H33" s="186"/>
    </row>
    <row r="34" spans="1:8" ht="13.5" x14ac:dyDescent="0.25">
      <c r="A34" s="598" t="s">
        <v>566</v>
      </c>
      <c r="B34" s="599" t="s">
        <v>448</v>
      </c>
      <c r="C34" s="599"/>
      <c r="D34" s="195"/>
      <c r="E34" s="167"/>
      <c r="F34" s="195"/>
      <c r="G34" s="190"/>
      <c r="H34" s="186"/>
    </row>
    <row r="35" spans="1:8" ht="13.5" x14ac:dyDescent="0.25">
      <c r="A35" s="598" t="s">
        <v>567</v>
      </c>
      <c r="B35" s="599" t="s">
        <v>450</v>
      </c>
      <c r="C35" s="599"/>
      <c r="D35" s="195"/>
      <c r="E35" s="167"/>
      <c r="F35" s="195"/>
      <c r="G35" s="190"/>
      <c r="H35" s="186"/>
    </row>
    <row r="36" spans="1:8" s="181" customFormat="1" ht="14.25" thickBot="1" x14ac:dyDescent="0.3">
      <c r="A36" s="598" t="s">
        <v>568</v>
      </c>
      <c r="B36" s="599" t="s">
        <v>452</v>
      </c>
      <c r="C36" s="599"/>
      <c r="D36" s="195"/>
      <c r="E36" s="167"/>
      <c r="F36" s="195"/>
      <c r="G36" s="190"/>
      <c r="H36" s="186">
        <f>SUM(H34)</f>
        <v>0</v>
      </c>
    </row>
    <row r="37" spans="1:8" s="181" customFormat="1" ht="14.25" thickBot="1" x14ac:dyDescent="0.3">
      <c r="A37" s="601" t="s">
        <v>455</v>
      </c>
      <c r="B37" s="637"/>
      <c r="C37" s="638"/>
      <c r="D37" s="188">
        <f>SUM(D29:D36)</f>
        <v>0</v>
      </c>
      <c r="E37" s="187">
        <f>SUM(E29:E36)</f>
        <v>0</v>
      </c>
      <c r="F37" s="187">
        <v>0</v>
      </c>
      <c r="G37" s="188">
        <f>SUM(G29:G36)</f>
        <v>0</v>
      </c>
      <c r="H37" s="187">
        <f>SUM(H35)</f>
        <v>0</v>
      </c>
    </row>
    <row r="38" spans="1:8" s="181" customFormat="1" x14ac:dyDescent="0.2">
      <c r="A38" s="633" t="s">
        <v>569</v>
      </c>
      <c r="B38" s="639"/>
      <c r="C38" s="639"/>
      <c r="D38" s="640"/>
      <c r="E38" s="640"/>
      <c r="F38" s="641"/>
      <c r="G38" s="640"/>
      <c r="H38" s="640"/>
    </row>
    <row r="39" spans="1:8" s="181" customFormat="1" x14ac:dyDescent="0.2">
      <c r="A39" s="635" t="s">
        <v>570</v>
      </c>
      <c r="B39" s="642"/>
      <c r="C39" s="642"/>
      <c r="D39" s="205">
        <v>0</v>
      </c>
      <c r="E39" s="205">
        <v>0</v>
      </c>
      <c r="F39" s="206"/>
      <c r="G39" s="206"/>
      <c r="H39" s="205"/>
    </row>
    <row r="40" spans="1:8" s="181" customFormat="1" ht="14.25" thickBot="1" x14ac:dyDescent="0.3">
      <c r="A40" s="635" t="s">
        <v>571</v>
      </c>
      <c r="B40" s="639"/>
      <c r="C40" s="643"/>
      <c r="D40" s="208">
        <v>11474034.6</v>
      </c>
      <c r="E40" s="205">
        <v>0</v>
      </c>
      <c r="F40" s="186">
        <v>0</v>
      </c>
      <c r="G40" s="207">
        <v>0</v>
      </c>
      <c r="H40" s="208"/>
    </row>
    <row r="41" spans="1:8" ht="14.25" thickBot="1" x14ac:dyDescent="0.3">
      <c r="A41" s="644" t="s">
        <v>572</v>
      </c>
      <c r="B41" s="637"/>
      <c r="C41" s="638"/>
      <c r="D41" s="187">
        <f>SUM(D39:D40)</f>
        <v>11474034.6</v>
      </c>
      <c r="E41" s="188">
        <f>SUM(E38:E40)</f>
        <v>0</v>
      </c>
      <c r="F41" s="187">
        <f>SUM(F39:F40)</f>
        <v>0</v>
      </c>
      <c r="G41" s="188">
        <f>SUM(G40)</f>
        <v>0</v>
      </c>
      <c r="H41" s="187">
        <f>SUM(H40)</f>
        <v>0</v>
      </c>
    </row>
    <row r="42" spans="1:8" ht="14.25" thickBot="1" x14ac:dyDescent="0.3">
      <c r="A42" s="645" t="s">
        <v>3</v>
      </c>
      <c r="B42" s="646"/>
      <c r="C42" s="647"/>
      <c r="D42" s="209">
        <f>D27+D37+D41</f>
        <v>16849881.57</v>
      </c>
      <c r="E42" s="209">
        <f>E27+E37+E41</f>
        <v>2053496.2899999998</v>
      </c>
      <c r="F42" s="209">
        <f>F27+F37+F41</f>
        <v>2122287.41</v>
      </c>
      <c r="G42" s="209">
        <f>G27+G37+G41</f>
        <v>4175783.7</v>
      </c>
      <c r="H42" s="210">
        <f>H27+H37+H41</f>
        <v>3800000</v>
      </c>
    </row>
    <row r="43" spans="1:8" ht="4.5" customHeight="1" thickBot="1" x14ac:dyDescent="0.3">
      <c r="A43" s="618" t="s">
        <v>456</v>
      </c>
      <c r="B43" s="602"/>
      <c r="C43" s="603"/>
      <c r="D43" s="187">
        <f>D11+D42</f>
        <v>24889649.949999999</v>
      </c>
      <c r="E43" s="188">
        <f>E11+E42</f>
        <v>12961289.289999999</v>
      </c>
      <c r="F43" s="187">
        <f>F11+F42</f>
        <v>2122287.41</v>
      </c>
      <c r="G43" s="188">
        <f>G11+G42</f>
        <v>15083576.699999999</v>
      </c>
      <c r="H43" s="187">
        <f>H11+H42</f>
        <v>3800000</v>
      </c>
    </row>
    <row r="44" spans="1:8" ht="13.5" x14ac:dyDescent="0.25">
      <c r="A44" s="604"/>
      <c r="B44" s="599"/>
      <c r="C44" s="600"/>
      <c r="D44" s="211"/>
      <c r="E44" s="185"/>
      <c r="F44" s="212"/>
      <c r="G44" s="213"/>
      <c r="H44" s="185"/>
    </row>
    <row r="45" spans="1:8" ht="13.5" x14ac:dyDescent="0.25">
      <c r="A45" s="604" t="s">
        <v>4</v>
      </c>
      <c r="B45" s="599"/>
      <c r="C45" s="600"/>
      <c r="D45" s="211"/>
      <c r="E45" s="185"/>
      <c r="F45" s="212"/>
      <c r="G45" s="213"/>
      <c r="H45" s="189"/>
    </row>
    <row r="46" spans="1:8" ht="13.5" x14ac:dyDescent="0.25">
      <c r="A46" s="604" t="s">
        <v>457</v>
      </c>
      <c r="B46" s="599"/>
      <c r="C46" s="600"/>
      <c r="D46" s="204"/>
      <c r="E46" s="167"/>
      <c r="F46" s="195"/>
      <c r="G46" s="190"/>
      <c r="H46" s="186"/>
    </row>
    <row r="47" spans="1:8" ht="13.5" x14ac:dyDescent="0.25">
      <c r="A47" s="598" t="s">
        <v>458</v>
      </c>
      <c r="B47" s="599" t="s">
        <v>34</v>
      </c>
      <c r="C47" s="600"/>
      <c r="D47" s="204">
        <v>872124.06</v>
      </c>
      <c r="E47" s="167">
        <v>516579.11</v>
      </c>
      <c r="F47" s="186">
        <f>G47-E47</f>
        <v>733920.89</v>
      </c>
      <c r="G47" s="186">
        <v>1250500</v>
      </c>
      <c r="H47" s="186">
        <v>1305000</v>
      </c>
    </row>
    <row r="48" spans="1:8" ht="13.5" x14ac:dyDescent="0.25">
      <c r="A48" s="598" t="s">
        <v>459</v>
      </c>
      <c r="B48" s="599" t="s">
        <v>36</v>
      </c>
      <c r="C48" s="600"/>
      <c r="D48" s="204">
        <v>142636.35999999999</v>
      </c>
      <c r="E48" s="167">
        <v>81181.84</v>
      </c>
      <c r="F48" s="186">
        <f t="shared" ref="F48:F64" si="1">G48-E48</f>
        <v>110818.16</v>
      </c>
      <c r="G48" s="186">
        <v>192000</v>
      </c>
      <c r="H48" s="186">
        <v>192000</v>
      </c>
    </row>
    <row r="49" spans="1:8" ht="13.5" x14ac:dyDescent="0.25">
      <c r="A49" s="598" t="s">
        <v>462</v>
      </c>
      <c r="B49" s="599" t="s">
        <v>40</v>
      </c>
      <c r="C49" s="600"/>
      <c r="D49" s="204">
        <v>36000</v>
      </c>
      <c r="E49" s="167">
        <v>36000</v>
      </c>
      <c r="F49" s="186">
        <f t="shared" si="1"/>
        <v>12000</v>
      </c>
      <c r="G49" s="186">
        <v>48000</v>
      </c>
      <c r="H49" s="186">
        <v>48000</v>
      </c>
    </row>
    <row r="50" spans="1:8" ht="13.5" x14ac:dyDescent="0.25">
      <c r="A50" s="598" t="s">
        <v>463</v>
      </c>
      <c r="B50" s="599" t="s">
        <v>42</v>
      </c>
      <c r="C50" s="600"/>
      <c r="D50" s="167"/>
      <c r="E50" s="167"/>
      <c r="F50" s="186">
        <f t="shared" si="1"/>
        <v>0</v>
      </c>
      <c r="G50" s="186"/>
      <c r="H50" s="186"/>
    </row>
    <row r="51" spans="1:8" ht="13.5" x14ac:dyDescent="0.25">
      <c r="A51" s="598" t="s">
        <v>678</v>
      </c>
      <c r="B51" s="599" t="s">
        <v>335</v>
      </c>
      <c r="C51" s="600"/>
      <c r="D51" s="167">
        <v>0</v>
      </c>
      <c r="E51" s="167">
        <v>30500</v>
      </c>
      <c r="F51" s="186">
        <f>G51-E51</f>
        <v>4500</v>
      </c>
      <c r="G51" s="186">
        <v>35000</v>
      </c>
      <c r="H51" s="186">
        <v>0</v>
      </c>
    </row>
    <row r="52" spans="1:8" ht="13.5" x14ac:dyDescent="0.25">
      <c r="A52" s="598" t="s">
        <v>468</v>
      </c>
      <c r="B52" s="599" t="s">
        <v>44</v>
      </c>
      <c r="C52" s="600"/>
      <c r="D52" s="167">
        <v>53358</v>
      </c>
      <c r="E52" s="167">
        <v>0</v>
      </c>
      <c r="F52" s="186">
        <f t="shared" si="1"/>
        <v>104550</v>
      </c>
      <c r="G52" s="186">
        <v>104550</v>
      </c>
      <c r="H52" s="186">
        <v>109000</v>
      </c>
    </row>
    <row r="53" spans="1:8" ht="13.5" x14ac:dyDescent="0.25">
      <c r="A53" s="598" t="s">
        <v>469</v>
      </c>
      <c r="B53" s="599" t="s">
        <v>46</v>
      </c>
      <c r="C53" s="600"/>
      <c r="D53" s="167">
        <v>73319</v>
      </c>
      <c r="E53" s="167">
        <v>88403</v>
      </c>
      <c r="F53" s="186">
        <f t="shared" si="1"/>
        <v>16147</v>
      </c>
      <c r="G53" s="186">
        <v>104550</v>
      </c>
      <c r="H53" s="186">
        <v>109000</v>
      </c>
    </row>
    <row r="54" spans="1:8" ht="13.5" x14ac:dyDescent="0.25">
      <c r="A54" s="598" t="s">
        <v>470</v>
      </c>
      <c r="B54" s="599" t="s">
        <v>48</v>
      </c>
      <c r="C54" s="600"/>
      <c r="D54" s="167">
        <v>25000</v>
      </c>
      <c r="E54" s="167">
        <v>0</v>
      </c>
      <c r="F54" s="186">
        <f t="shared" si="1"/>
        <v>40000</v>
      </c>
      <c r="G54" s="186">
        <v>40000</v>
      </c>
      <c r="H54" s="186">
        <v>40000</v>
      </c>
    </row>
    <row r="55" spans="1:8" ht="13.5" x14ac:dyDescent="0.25">
      <c r="A55" s="598" t="s">
        <v>471</v>
      </c>
      <c r="B55" s="599" t="s">
        <v>50</v>
      </c>
      <c r="C55" s="600"/>
      <c r="D55" s="167">
        <v>106032.24</v>
      </c>
      <c r="E55" s="167">
        <v>61259.519999999997</v>
      </c>
      <c r="F55" s="186">
        <f t="shared" si="1"/>
        <v>89340.48000000001</v>
      </c>
      <c r="G55" s="186">
        <v>150600</v>
      </c>
      <c r="H55" s="186">
        <v>157000</v>
      </c>
    </row>
    <row r="56" spans="1:8" ht="13.5" x14ac:dyDescent="0.25">
      <c r="A56" s="598" t="s">
        <v>472</v>
      </c>
      <c r="B56" s="599" t="s">
        <v>52</v>
      </c>
      <c r="C56" s="600"/>
      <c r="D56" s="167">
        <v>17272.04</v>
      </c>
      <c r="E56" s="167">
        <v>10209.92</v>
      </c>
      <c r="F56" s="186">
        <f t="shared" si="1"/>
        <v>14890.08</v>
      </c>
      <c r="G56" s="186">
        <v>25100</v>
      </c>
      <c r="H56" s="186">
        <v>26200</v>
      </c>
    </row>
    <row r="57" spans="1:8" ht="13.5" x14ac:dyDescent="0.25">
      <c r="A57" s="598" t="s">
        <v>473</v>
      </c>
      <c r="B57" s="599" t="s">
        <v>54</v>
      </c>
      <c r="C57" s="600"/>
      <c r="D57" s="167">
        <v>12152.7</v>
      </c>
      <c r="E57" s="167">
        <v>7656.36</v>
      </c>
      <c r="F57" s="186">
        <f t="shared" si="1"/>
        <v>20343.64</v>
      </c>
      <c r="G57" s="186">
        <v>28000</v>
      </c>
      <c r="H57" s="186">
        <v>23000</v>
      </c>
    </row>
    <row r="58" spans="1:8" ht="13.5" x14ac:dyDescent="0.25">
      <c r="A58" s="598" t="s">
        <v>474</v>
      </c>
      <c r="B58" s="599" t="s">
        <v>57</v>
      </c>
      <c r="C58" s="600"/>
      <c r="D58" s="167">
        <v>7196.49</v>
      </c>
      <c r="E58" s="167">
        <v>4000.78</v>
      </c>
      <c r="F58" s="186">
        <f t="shared" si="1"/>
        <v>8549.2199999999993</v>
      </c>
      <c r="G58" s="186">
        <v>12550</v>
      </c>
      <c r="H58" s="186">
        <v>13100</v>
      </c>
    </row>
    <row r="59" spans="1:8" ht="13.5" x14ac:dyDescent="0.25">
      <c r="A59" s="598" t="s">
        <v>475</v>
      </c>
      <c r="B59" s="599" t="s">
        <v>59</v>
      </c>
      <c r="C59" s="600"/>
      <c r="D59" s="167">
        <v>74152.28</v>
      </c>
      <c r="E59" s="167">
        <v>38799.839999999997</v>
      </c>
      <c r="F59" s="186">
        <f t="shared" si="1"/>
        <v>211200.16</v>
      </c>
      <c r="G59" s="186">
        <v>250000</v>
      </c>
      <c r="H59" s="186">
        <v>100000</v>
      </c>
    </row>
    <row r="60" spans="1:8" ht="13.5" x14ac:dyDescent="0.25">
      <c r="A60" s="598" t="s">
        <v>476</v>
      </c>
      <c r="B60" s="599" t="s">
        <v>61</v>
      </c>
      <c r="C60" s="600"/>
      <c r="D60" s="167">
        <v>27000</v>
      </c>
      <c r="E60" s="167"/>
      <c r="F60" s="186">
        <f t="shared" si="1"/>
        <v>40000</v>
      </c>
      <c r="G60" s="186">
        <v>40000</v>
      </c>
      <c r="H60" s="186">
        <v>40000</v>
      </c>
    </row>
    <row r="61" spans="1:8" ht="13.5" x14ac:dyDescent="0.25">
      <c r="A61" s="598" t="s">
        <v>477</v>
      </c>
      <c r="B61" s="599" t="s">
        <v>63</v>
      </c>
      <c r="C61" s="600"/>
      <c r="D61" s="167">
        <v>0</v>
      </c>
      <c r="E61" s="167"/>
      <c r="F61" s="186">
        <f t="shared" si="1"/>
        <v>0</v>
      </c>
      <c r="G61" s="186"/>
      <c r="H61" s="186"/>
    </row>
    <row r="62" spans="1:8" ht="13.5" x14ac:dyDescent="0.25">
      <c r="A62" s="598" t="s">
        <v>478</v>
      </c>
      <c r="B62" s="599" t="s">
        <v>65</v>
      </c>
      <c r="C62" s="600"/>
      <c r="D62" s="190">
        <f>E62-C62</f>
        <v>0</v>
      </c>
      <c r="E62" s="167"/>
      <c r="F62" s="186">
        <f t="shared" si="1"/>
        <v>0</v>
      </c>
      <c r="G62" s="186"/>
      <c r="H62" s="186"/>
    </row>
    <row r="63" spans="1:8" s="184" customFormat="1" ht="13.5" x14ac:dyDescent="0.25">
      <c r="A63" s="598" t="s">
        <v>479</v>
      </c>
      <c r="B63" s="599" t="s">
        <v>67</v>
      </c>
      <c r="C63" s="600"/>
      <c r="D63" s="167">
        <v>136500</v>
      </c>
      <c r="E63" s="167"/>
      <c r="F63" s="186">
        <f>G63-E63</f>
        <v>0</v>
      </c>
      <c r="G63" s="186"/>
      <c r="H63" s="186"/>
    </row>
    <row r="64" spans="1:8" s="184" customFormat="1" ht="14.25" thickBot="1" x14ac:dyDescent="0.3">
      <c r="A64" s="598" t="s">
        <v>654</v>
      </c>
      <c r="B64" s="599" t="s">
        <v>583</v>
      </c>
      <c r="C64" s="600"/>
      <c r="D64" s="167">
        <v>54000</v>
      </c>
      <c r="E64" s="167"/>
      <c r="F64" s="186">
        <f t="shared" si="1"/>
        <v>0</v>
      </c>
      <c r="G64" s="186"/>
      <c r="H64" s="186"/>
    </row>
    <row r="65" spans="1:8" s="184" customFormat="1" ht="14.25" thickBot="1" x14ac:dyDescent="0.3">
      <c r="A65" s="601" t="s">
        <v>480</v>
      </c>
      <c r="B65" s="602"/>
      <c r="C65" s="603"/>
      <c r="D65" s="187">
        <f>SUM(D47:D64)</f>
        <v>1636743.17</v>
      </c>
      <c r="E65" s="188">
        <f>SUM(E47:E64)</f>
        <v>874590.37</v>
      </c>
      <c r="F65" s="187">
        <f>SUM(F47:F64)</f>
        <v>1406259.63</v>
      </c>
      <c r="G65" s="188">
        <f>SUM(G47:G64)</f>
        <v>2280850</v>
      </c>
      <c r="H65" s="187">
        <f>SUM(H47:H64)</f>
        <v>2162300</v>
      </c>
    </row>
    <row r="66" spans="1:8" s="184" customFormat="1" ht="13.5" x14ac:dyDescent="0.25">
      <c r="A66" s="606"/>
      <c r="B66" s="591"/>
      <c r="C66" s="591"/>
      <c r="D66" s="212"/>
      <c r="E66" s="212"/>
      <c r="F66" s="212"/>
      <c r="G66" s="212"/>
      <c r="H66" s="212"/>
    </row>
    <row r="67" spans="1:8" s="184" customFormat="1" ht="13.5" x14ac:dyDescent="0.25">
      <c r="A67" s="606"/>
      <c r="B67" s="591"/>
      <c r="C67" s="591"/>
      <c r="D67" s="212"/>
      <c r="E67" s="212"/>
      <c r="F67" s="212"/>
      <c r="G67" s="212"/>
      <c r="H67" s="212"/>
    </row>
    <row r="68" spans="1:8" s="184" customFormat="1" ht="13.5" x14ac:dyDescent="0.25">
      <c r="A68" s="606"/>
      <c r="B68" s="591"/>
      <c r="C68" s="591"/>
      <c r="D68" s="212"/>
      <c r="E68" s="212"/>
      <c r="F68" s="212"/>
      <c r="G68" s="212"/>
      <c r="H68" s="212"/>
    </row>
    <row r="69" spans="1:8" s="184" customFormat="1" ht="13.5" x14ac:dyDescent="0.25">
      <c r="A69" s="606"/>
      <c r="B69" s="591"/>
      <c r="C69" s="591"/>
      <c r="D69" s="212"/>
      <c r="E69" s="212"/>
      <c r="F69" s="212"/>
      <c r="G69" s="212"/>
      <c r="H69" s="212"/>
    </row>
    <row r="70" spans="1:8" s="184" customFormat="1" ht="13.5" x14ac:dyDescent="0.25">
      <c r="A70" s="606"/>
      <c r="B70" s="591"/>
      <c r="C70" s="591"/>
      <c r="D70" s="212"/>
      <c r="E70" s="212"/>
      <c r="F70" s="212"/>
      <c r="G70" s="212"/>
      <c r="H70" s="212"/>
    </row>
    <row r="71" spans="1:8" ht="13.5" customHeight="1" x14ac:dyDescent="0.25">
      <c r="A71" s="606"/>
      <c r="B71" s="591"/>
      <c r="C71" s="591"/>
      <c r="D71" s="212"/>
      <c r="E71" s="212"/>
      <c r="F71" s="212"/>
      <c r="G71" s="212"/>
      <c r="H71" s="212"/>
    </row>
    <row r="72" spans="1:8" ht="13.5" x14ac:dyDescent="0.25">
      <c r="A72" s="606"/>
      <c r="B72" s="591"/>
      <c r="C72" s="591"/>
      <c r="D72" s="212"/>
      <c r="E72" s="212"/>
      <c r="F72" s="212"/>
      <c r="G72" s="212"/>
      <c r="H72" s="212"/>
    </row>
    <row r="73" spans="1:8" ht="13.5" x14ac:dyDescent="0.25">
      <c r="A73" s="606"/>
      <c r="B73" s="591"/>
      <c r="C73" s="591"/>
      <c r="D73" s="212"/>
      <c r="E73" s="212"/>
      <c r="F73" s="212"/>
      <c r="G73" s="212"/>
      <c r="H73" s="212"/>
    </row>
    <row r="74" spans="1:8" ht="18" customHeight="1" x14ac:dyDescent="0.3">
      <c r="A74" s="592" t="s">
        <v>383</v>
      </c>
      <c r="B74" s="593"/>
      <c r="C74" s="593"/>
      <c r="D74" s="593"/>
      <c r="E74" s="593"/>
      <c r="F74" s="593"/>
      <c r="G74" s="593"/>
      <c r="H74" s="594"/>
    </row>
    <row r="75" spans="1:8" s="155" customFormat="1" ht="12" customHeight="1" x14ac:dyDescent="0.2">
      <c r="A75" s="746" t="s">
        <v>384</v>
      </c>
      <c r="B75" s="747"/>
      <c r="C75" s="747"/>
      <c r="D75" s="747"/>
      <c r="E75" s="747"/>
      <c r="F75" s="747"/>
      <c r="G75" s="747"/>
      <c r="H75" s="748"/>
    </row>
    <row r="76" spans="1:8" s="155" customFormat="1" ht="12" customHeight="1" x14ac:dyDescent="0.2">
      <c r="A76" s="749" t="s">
        <v>385</v>
      </c>
      <c r="B76" s="750"/>
      <c r="C76" s="750"/>
      <c r="D76" s="750"/>
      <c r="E76" s="750"/>
      <c r="F76" s="750"/>
      <c r="G76" s="750"/>
      <c r="H76" s="751"/>
    </row>
    <row r="77" spans="1:8" s="155" customFormat="1" x14ac:dyDescent="0.2">
      <c r="A77" s="757" t="s">
        <v>552</v>
      </c>
      <c r="B77" s="753"/>
      <c r="C77" s="753"/>
      <c r="D77" s="753"/>
      <c r="E77" s="753"/>
      <c r="F77" s="753"/>
      <c r="G77" s="753"/>
      <c r="H77" s="758"/>
    </row>
    <row r="78" spans="1:8" s="155" customFormat="1" ht="14.25" customHeight="1" x14ac:dyDescent="0.2">
      <c r="A78" s="737" t="s">
        <v>386</v>
      </c>
      <c r="B78" s="558"/>
      <c r="C78" s="739" t="s">
        <v>387</v>
      </c>
      <c r="D78" s="559"/>
      <c r="E78" s="741" t="s">
        <v>648</v>
      </c>
      <c r="F78" s="742"/>
      <c r="G78" s="743"/>
      <c r="H78" s="560"/>
    </row>
    <row r="79" spans="1:8" s="155" customFormat="1" ht="15.75" customHeight="1" x14ac:dyDescent="0.2">
      <c r="A79" s="738"/>
      <c r="B79" s="561" t="s">
        <v>14</v>
      </c>
      <c r="C79" s="740"/>
      <c r="D79" s="562" t="s">
        <v>15</v>
      </c>
      <c r="E79" s="744" t="s">
        <v>18</v>
      </c>
      <c r="F79" s="744" t="s">
        <v>19</v>
      </c>
      <c r="G79" s="563"/>
      <c r="H79" s="564" t="s">
        <v>16</v>
      </c>
    </row>
    <row r="80" spans="1:8" x14ac:dyDescent="0.2">
      <c r="A80" s="738"/>
      <c r="B80" s="561" t="s">
        <v>17</v>
      </c>
      <c r="C80" s="740"/>
      <c r="D80" s="562">
        <v>2019</v>
      </c>
      <c r="E80" s="745"/>
      <c r="F80" s="745"/>
      <c r="G80" s="562" t="s">
        <v>20</v>
      </c>
      <c r="H80" s="565">
        <v>2021</v>
      </c>
    </row>
    <row r="81" spans="1:8" x14ac:dyDescent="0.2">
      <c r="A81" s="738"/>
      <c r="B81" s="561"/>
      <c r="C81" s="740"/>
      <c r="D81" s="562" t="s">
        <v>21</v>
      </c>
      <c r="E81" s="562" t="s">
        <v>21</v>
      </c>
      <c r="F81" s="562" t="s">
        <v>22</v>
      </c>
      <c r="G81" s="562"/>
      <c r="H81" s="565" t="s">
        <v>23</v>
      </c>
    </row>
    <row r="82" spans="1:8" x14ac:dyDescent="0.2">
      <c r="A82" s="566" t="s">
        <v>24</v>
      </c>
      <c r="B82" s="566" t="s">
        <v>25</v>
      </c>
      <c r="C82" s="567" t="s">
        <v>26</v>
      </c>
      <c r="D82" s="568" t="s">
        <v>27</v>
      </c>
      <c r="E82" s="568" t="s">
        <v>28</v>
      </c>
      <c r="F82" s="569" t="s">
        <v>29</v>
      </c>
      <c r="G82" s="568" t="s">
        <v>30</v>
      </c>
      <c r="H82" s="570" t="s">
        <v>382</v>
      </c>
    </row>
    <row r="83" spans="1:8" ht="13.5" x14ac:dyDescent="0.25">
      <c r="A83" s="604" t="s">
        <v>481</v>
      </c>
      <c r="B83" s="599"/>
      <c r="C83" s="600"/>
      <c r="D83" s="157"/>
      <c r="E83" s="189"/>
      <c r="F83" s="185"/>
      <c r="G83" s="185"/>
      <c r="H83" s="189"/>
    </row>
    <row r="84" spans="1:8" ht="13.5" x14ac:dyDescent="0.25">
      <c r="A84" s="598" t="s">
        <v>482</v>
      </c>
      <c r="B84" s="599" t="s">
        <v>71</v>
      </c>
      <c r="C84" s="600"/>
      <c r="D84" s="190">
        <v>3640</v>
      </c>
      <c r="E84" s="186">
        <v>6290</v>
      </c>
      <c r="F84" s="186">
        <f>G84-E84</f>
        <v>25710</v>
      </c>
      <c r="G84" s="186">
        <v>32000</v>
      </c>
      <c r="H84" s="186">
        <v>32000</v>
      </c>
    </row>
    <row r="85" spans="1:8" ht="13.5" x14ac:dyDescent="0.25">
      <c r="A85" s="598" t="s">
        <v>483</v>
      </c>
      <c r="B85" s="599" t="s">
        <v>73</v>
      </c>
      <c r="C85" s="600"/>
      <c r="D85" s="190">
        <v>0</v>
      </c>
      <c r="E85" s="186">
        <v>4000</v>
      </c>
      <c r="F85" s="186">
        <f t="shared" ref="F85:F96" si="2">G85-E85</f>
        <v>16000</v>
      </c>
      <c r="G85" s="186">
        <v>20000</v>
      </c>
      <c r="H85" s="186">
        <v>20000</v>
      </c>
    </row>
    <row r="86" spans="1:8" ht="13.5" x14ac:dyDescent="0.25">
      <c r="A86" s="598" t="s">
        <v>656</v>
      </c>
      <c r="B86" s="599" t="s">
        <v>74</v>
      </c>
      <c r="C86" s="600"/>
      <c r="D86" s="164">
        <v>28920.5</v>
      </c>
      <c r="E86" s="186">
        <v>9775</v>
      </c>
      <c r="F86" s="186">
        <f t="shared" si="2"/>
        <v>30225</v>
      </c>
      <c r="G86" s="186">
        <v>40000</v>
      </c>
      <c r="H86" s="186">
        <v>40000</v>
      </c>
    </row>
    <row r="87" spans="1:8" ht="13.5" x14ac:dyDescent="0.25">
      <c r="A87" s="598" t="s">
        <v>488</v>
      </c>
      <c r="B87" s="599" t="s">
        <v>80</v>
      </c>
      <c r="C87" s="600"/>
      <c r="D87" s="164">
        <v>12774.48</v>
      </c>
      <c r="E87" s="186">
        <v>2542.5300000000002</v>
      </c>
      <c r="F87" s="186">
        <f t="shared" si="2"/>
        <v>17457.47</v>
      </c>
      <c r="G87" s="186">
        <v>20000</v>
      </c>
      <c r="H87" s="186">
        <v>20000</v>
      </c>
    </row>
    <row r="88" spans="1:8" ht="13.5" x14ac:dyDescent="0.25">
      <c r="A88" s="598" t="s">
        <v>489</v>
      </c>
      <c r="B88" s="599" t="s">
        <v>82</v>
      </c>
      <c r="C88" s="600"/>
      <c r="D88" s="164">
        <v>38257.5</v>
      </c>
      <c r="E88" s="186">
        <v>9811</v>
      </c>
      <c r="F88" s="186">
        <f t="shared" si="2"/>
        <v>30189</v>
      </c>
      <c r="G88" s="186">
        <v>40000</v>
      </c>
      <c r="H88" s="186">
        <v>40000</v>
      </c>
    </row>
    <row r="89" spans="1:8" ht="13.5" x14ac:dyDescent="0.25">
      <c r="A89" s="598" t="s">
        <v>490</v>
      </c>
      <c r="B89" s="599" t="s">
        <v>84</v>
      </c>
      <c r="C89" s="600"/>
      <c r="D89" s="164">
        <v>17447.900000000001</v>
      </c>
      <c r="E89" s="186">
        <v>2568.75</v>
      </c>
      <c r="F89" s="186">
        <f t="shared" si="2"/>
        <v>97431.25</v>
      </c>
      <c r="G89" s="186">
        <v>100000</v>
      </c>
      <c r="H89" s="186">
        <v>100000</v>
      </c>
    </row>
    <row r="90" spans="1:8" ht="13.5" x14ac:dyDescent="0.25">
      <c r="A90" s="598" t="s">
        <v>491</v>
      </c>
      <c r="B90" s="599" t="s">
        <v>86</v>
      </c>
      <c r="C90" s="600"/>
      <c r="D90" s="164">
        <v>184992.24</v>
      </c>
      <c r="E90" s="186">
        <v>61013.93</v>
      </c>
      <c r="F90" s="186">
        <f t="shared" si="2"/>
        <v>188986.07</v>
      </c>
      <c r="G90" s="186">
        <v>250000</v>
      </c>
      <c r="H90" s="186">
        <v>238700</v>
      </c>
    </row>
    <row r="91" spans="1:8" ht="13.5" x14ac:dyDescent="0.25">
      <c r="A91" s="598" t="s">
        <v>503</v>
      </c>
      <c r="B91" s="599" t="s">
        <v>273</v>
      </c>
      <c r="C91" s="600"/>
      <c r="D91" s="170">
        <v>0</v>
      </c>
      <c r="E91" s="186">
        <v>0</v>
      </c>
      <c r="F91" s="186">
        <f t="shared" si="2"/>
        <v>0</v>
      </c>
      <c r="G91" s="186">
        <v>0</v>
      </c>
      <c r="H91" s="186"/>
    </row>
    <row r="92" spans="1:8" ht="13.5" x14ac:dyDescent="0.25">
      <c r="A92" s="598" t="s">
        <v>504</v>
      </c>
      <c r="B92" s="599" t="s">
        <v>184</v>
      </c>
      <c r="C92" s="600"/>
      <c r="D92" s="164">
        <v>199192</v>
      </c>
      <c r="E92" s="186">
        <v>0</v>
      </c>
      <c r="F92" s="186">
        <f t="shared" si="2"/>
        <v>400000</v>
      </c>
      <c r="G92" s="186">
        <v>400000</v>
      </c>
      <c r="H92" s="186">
        <v>300000</v>
      </c>
    </row>
    <row r="93" spans="1:8" ht="13.5" x14ac:dyDescent="0.25">
      <c r="A93" s="598" t="s">
        <v>573</v>
      </c>
      <c r="B93" s="599"/>
      <c r="C93" s="600"/>
      <c r="D93" s="167">
        <v>0</v>
      </c>
      <c r="E93" s="186">
        <v>0</v>
      </c>
      <c r="F93" s="186">
        <f t="shared" si="2"/>
        <v>0</v>
      </c>
      <c r="G93" s="186">
        <v>0</v>
      </c>
      <c r="H93" s="186"/>
    </row>
    <row r="94" spans="1:8" ht="14.25" customHeight="1" x14ac:dyDescent="0.25">
      <c r="A94" s="598" t="s">
        <v>508</v>
      </c>
      <c r="B94" s="599" t="s">
        <v>113</v>
      </c>
      <c r="C94" s="600"/>
      <c r="D94" s="170">
        <v>7924</v>
      </c>
      <c r="E94" s="186">
        <v>0</v>
      </c>
      <c r="F94" s="186">
        <f t="shared" si="2"/>
        <v>20000</v>
      </c>
      <c r="G94" s="186">
        <v>20000</v>
      </c>
      <c r="H94" s="186">
        <v>20000</v>
      </c>
    </row>
    <row r="95" spans="1:8" ht="14.25" customHeight="1" x14ac:dyDescent="0.25">
      <c r="A95" s="598" t="s">
        <v>513</v>
      </c>
      <c r="B95" s="599" t="s">
        <v>119</v>
      </c>
      <c r="C95" s="600"/>
      <c r="D95" s="167">
        <v>5625</v>
      </c>
      <c r="E95" s="186">
        <v>0</v>
      </c>
      <c r="F95" s="186">
        <f t="shared" si="2"/>
        <v>15000</v>
      </c>
      <c r="G95" s="186">
        <v>15000</v>
      </c>
      <c r="H95" s="186">
        <v>15000</v>
      </c>
    </row>
    <row r="96" spans="1:8" ht="14.25" customHeight="1" thickBot="1" x14ac:dyDescent="0.3">
      <c r="A96" s="598" t="s">
        <v>519</v>
      </c>
      <c r="B96" s="599" t="s">
        <v>142</v>
      </c>
      <c r="C96" s="600"/>
      <c r="D96" s="167">
        <v>16387</v>
      </c>
      <c r="E96" s="186">
        <v>2010</v>
      </c>
      <c r="F96" s="186">
        <f t="shared" si="2"/>
        <v>27990</v>
      </c>
      <c r="G96" s="186">
        <v>30000</v>
      </c>
      <c r="H96" s="186">
        <v>30000</v>
      </c>
    </row>
    <row r="97" spans="1:8" ht="14.25" customHeight="1" thickBot="1" x14ac:dyDescent="0.25">
      <c r="A97" s="648" t="s">
        <v>520</v>
      </c>
      <c r="B97" s="649"/>
      <c r="C97" s="650"/>
      <c r="D97" s="214">
        <f>SUM(D84:D96)</f>
        <v>515160.62</v>
      </c>
      <c r="E97" s="214">
        <f>SUM(E84:E96)</f>
        <v>98011.209999999992</v>
      </c>
      <c r="F97" s="214">
        <f>SUM(F84:F96)</f>
        <v>868988.79</v>
      </c>
      <c r="G97" s="215">
        <f>SUM(G84:G96)</f>
        <v>967000</v>
      </c>
      <c r="H97" s="216">
        <f>SUM(H84:H96)</f>
        <v>855700</v>
      </c>
    </row>
    <row r="98" spans="1:8" ht="14.25" customHeight="1" x14ac:dyDescent="0.2">
      <c r="A98" s="651" t="s">
        <v>574</v>
      </c>
      <c r="B98" s="652"/>
      <c r="C98" s="652"/>
      <c r="D98" s="217"/>
      <c r="E98" s="217"/>
      <c r="F98" s="217"/>
      <c r="G98" s="217"/>
      <c r="H98" s="217"/>
    </row>
    <row r="99" spans="1:8" x14ac:dyDescent="0.2">
      <c r="A99" s="613" t="s">
        <v>575</v>
      </c>
      <c r="B99" s="652" t="s">
        <v>576</v>
      </c>
      <c r="C99" s="653"/>
      <c r="D99" s="164">
        <v>184174.2</v>
      </c>
      <c r="E99" s="163">
        <v>533241.67000000004</v>
      </c>
      <c r="F99" s="190">
        <f>G99-E99</f>
        <v>1038329.0199999999</v>
      </c>
      <c r="G99" s="163">
        <v>1571570.69</v>
      </c>
      <c r="H99" s="218">
        <v>595000</v>
      </c>
    </row>
    <row r="100" spans="1:8" ht="13.5" thickBot="1" x14ac:dyDescent="0.25">
      <c r="A100" s="613" t="s">
        <v>577</v>
      </c>
      <c r="B100" s="652" t="s">
        <v>578</v>
      </c>
      <c r="C100" s="653"/>
      <c r="D100" s="654">
        <v>146844.35999999999</v>
      </c>
      <c r="E100" s="163">
        <v>5332.42</v>
      </c>
      <c r="F100" s="655">
        <f>G100-E100</f>
        <v>123096.89</v>
      </c>
      <c r="G100" s="163">
        <v>128429.31</v>
      </c>
      <c r="H100" s="218">
        <v>25000</v>
      </c>
    </row>
    <row r="101" spans="1:8" ht="13.5" thickBot="1" x14ac:dyDescent="0.25">
      <c r="A101" s="656" t="s">
        <v>579</v>
      </c>
      <c r="B101" s="657"/>
      <c r="C101" s="658"/>
      <c r="D101" s="659">
        <f>SUM(D99:D100)</f>
        <v>331018.56</v>
      </c>
      <c r="E101" s="219">
        <f>SUM(E99:E100)</f>
        <v>538574.09000000008</v>
      </c>
      <c r="F101" s="220">
        <f>SUM(F99:F100)</f>
        <v>1161425.9099999999</v>
      </c>
      <c r="G101" s="219">
        <f>SUM(G99:G100)</f>
        <v>1700000</v>
      </c>
      <c r="H101" s="221">
        <f>SUM(H99:H100)</f>
        <v>620000</v>
      </c>
    </row>
    <row r="102" spans="1:8" ht="13.5" x14ac:dyDescent="0.25">
      <c r="A102" s="604" t="s">
        <v>521</v>
      </c>
      <c r="B102" s="599"/>
      <c r="C102" s="600"/>
      <c r="D102" s="167"/>
      <c r="E102" s="167"/>
      <c r="F102" s="190">
        <f t="shared" ref="F102:F109" si="3">G102-E102</f>
        <v>0</v>
      </c>
      <c r="G102" s="195"/>
      <c r="H102" s="167"/>
    </row>
    <row r="103" spans="1:8" ht="13.5" x14ac:dyDescent="0.25">
      <c r="A103" s="598" t="s">
        <v>580</v>
      </c>
      <c r="B103" s="599" t="s">
        <v>148</v>
      </c>
      <c r="C103" s="600"/>
      <c r="D103" s="167">
        <v>11474034.6</v>
      </c>
      <c r="E103" s="167">
        <v>0</v>
      </c>
      <c r="F103" s="190">
        <f t="shared" si="3"/>
        <v>0</v>
      </c>
      <c r="G103" s="195">
        <v>0</v>
      </c>
      <c r="H103" s="167">
        <v>0</v>
      </c>
    </row>
    <row r="104" spans="1:8" ht="13.5" x14ac:dyDescent="0.25">
      <c r="A104" s="598" t="s">
        <v>523</v>
      </c>
      <c r="B104" s="599" t="s">
        <v>150</v>
      </c>
      <c r="C104" s="600"/>
      <c r="D104" s="167">
        <v>0</v>
      </c>
      <c r="E104" s="167">
        <v>0</v>
      </c>
      <c r="F104" s="190">
        <f t="shared" si="3"/>
        <v>200000</v>
      </c>
      <c r="G104" s="195">
        <v>200000</v>
      </c>
      <c r="H104" s="167">
        <v>150000</v>
      </c>
    </row>
    <row r="105" spans="1:8" ht="13.5" x14ac:dyDescent="0.25">
      <c r="A105" s="598" t="s">
        <v>525</v>
      </c>
      <c r="B105" s="599"/>
      <c r="C105" s="600"/>
      <c r="D105" s="167"/>
      <c r="E105" s="167"/>
      <c r="F105" s="190">
        <f t="shared" si="3"/>
        <v>0</v>
      </c>
      <c r="G105" s="195"/>
      <c r="H105" s="167"/>
    </row>
    <row r="106" spans="1:8" ht="13.5" x14ac:dyDescent="0.25">
      <c r="A106" s="598" t="s">
        <v>526</v>
      </c>
      <c r="B106" s="599" t="s">
        <v>155</v>
      </c>
      <c r="C106" s="607"/>
      <c r="D106" s="167">
        <v>0</v>
      </c>
      <c r="E106" s="167">
        <v>0</v>
      </c>
      <c r="F106" s="190">
        <f t="shared" si="3"/>
        <v>0</v>
      </c>
      <c r="G106" s="195"/>
      <c r="H106" s="167">
        <v>12000</v>
      </c>
    </row>
    <row r="107" spans="1:8" ht="13.5" x14ac:dyDescent="0.25">
      <c r="A107" s="598" t="s">
        <v>528</v>
      </c>
      <c r="B107" s="599" t="s">
        <v>159</v>
      </c>
      <c r="C107" s="607"/>
      <c r="D107" s="167">
        <v>0</v>
      </c>
      <c r="E107" s="167"/>
      <c r="F107" s="190">
        <f t="shared" si="3"/>
        <v>15000</v>
      </c>
      <c r="G107" s="195">
        <v>15000</v>
      </c>
      <c r="H107" s="167"/>
    </row>
    <row r="108" spans="1:8" ht="13.5" x14ac:dyDescent="0.25">
      <c r="A108" s="598" t="s">
        <v>531</v>
      </c>
      <c r="B108" s="599"/>
      <c r="C108" s="607"/>
      <c r="D108" s="167"/>
      <c r="E108" s="167"/>
      <c r="F108" s="190">
        <f t="shared" si="3"/>
        <v>0</v>
      </c>
      <c r="G108" s="195"/>
      <c r="H108" s="167"/>
    </row>
    <row r="109" spans="1:8" ht="18.75" customHeight="1" thickBot="1" x14ac:dyDescent="0.3">
      <c r="A109" s="598" t="s">
        <v>532</v>
      </c>
      <c r="B109" s="599" t="s">
        <v>161</v>
      </c>
      <c r="C109" s="607"/>
      <c r="D109" s="167">
        <v>24900</v>
      </c>
      <c r="E109" s="167">
        <v>0</v>
      </c>
      <c r="F109" s="190">
        <f t="shared" si="3"/>
        <v>150000</v>
      </c>
      <c r="G109" s="195">
        <v>150000</v>
      </c>
      <c r="H109" s="222"/>
    </row>
    <row r="110" spans="1:8" ht="16.5" customHeight="1" thickBot="1" x14ac:dyDescent="0.3">
      <c r="A110" s="601" t="s">
        <v>534</v>
      </c>
      <c r="B110" s="602"/>
      <c r="C110" s="611"/>
      <c r="D110" s="187">
        <f>SUM(D102:D109)</f>
        <v>11498934.6</v>
      </c>
      <c r="E110" s="188">
        <f>SUM(E109)</f>
        <v>0</v>
      </c>
      <c r="F110" s="187">
        <f>SUM(F103:F109)</f>
        <v>365000</v>
      </c>
      <c r="G110" s="223">
        <f>SUM(G104:G109)</f>
        <v>365000</v>
      </c>
      <c r="H110" s="187">
        <f>SUM(H104:H109)</f>
        <v>162000</v>
      </c>
    </row>
    <row r="111" spans="1:8" ht="14.25" thickBot="1" x14ac:dyDescent="0.3">
      <c r="A111" s="618" t="s">
        <v>5</v>
      </c>
      <c r="B111" s="619"/>
      <c r="C111" s="611"/>
      <c r="D111" s="187">
        <f>D110+D101+D97+D65</f>
        <v>13981856.949999999</v>
      </c>
      <c r="E111" s="187">
        <f>E110+E101+E97+E65</f>
        <v>1511175.67</v>
      </c>
      <c r="F111" s="187">
        <f>F110+F101+F97+F65</f>
        <v>3801674.33</v>
      </c>
      <c r="G111" s="223">
        <f>G110+G101+G97+G65</f>
        <v>5312850</v>
      </c>
      <c r="H111" s="187">
        <f>H110+H101+H97+H65</f>
        <v>3800000</v>
      </c>
    </row>
    <row r="112" spans="1:8" ht="15.75" customHeight="1" thickBot="1" x14ac:dyDescent="0.3">
      <c r="A112" s="618" t="s">
        <v>6</v>
      </c>
      <c r="B112" s="619"/>
      <c r="C112" s="611"/>
      <c r="D112" s="187">
        <f>D43-D111</f>
        <v>10907793</v>
      </c>
      <c r="E112" s="187">
        <f>E43-E111</f>
        <v>11450113.619999999</v>
      </c>
      <c r="F112" s="187">
        <v>0</v>
      </c>
      <c r="G112" s="187">
        <f>G43-G111</f>
        <v>9770726.6999999993</v>
      </c>
      <c r="H112" s="187">
        <f>H43-H111</f>
        <v>0</v>
      </c>
    </row>
    <row r="113" spans="1:8" ht="15.75" customHeight="1" x14ac:dyDescent="0.2">
      <c r="A113" s="620"/>
      <c r="B113" s="621"/>
      <c r="C113" s="621"/>
      <c r="D113" s="191"/>
      <c r="E113" s="191"/>
      <c r="F113" s="191"/>
      <c r="G113" s="191"/>
      <c r="H113" s="191"/>
    </row>
    <row r="114" spans="1:8" ht="15.75" customHeight="1" x14ac:dyDescent="0.2">
      <c r="A114" s="622" t="s">
        <v>542</v>
      </c>
      <c r="B114" s="623"/>
      <c r="C114" s="623"/>
      <c r="D114" s="623"/>
      <c r="E114" s="623"/>
      <c r="F114" s="623"/>
      <c r="G114" s="623"/>
      <c r="H114" s="623"/>
    </row>
    <row r="115" spans="1:8" ht="30" customHeight="1" x14ac:dyDescent="0.2">
      <c r="A115" s="622" t="s">
        <v>543</v>
      </c>
      <c r="B115" s="623"/>
      <c r="C115" s="623"/>
      <c r="D115" s="623"/>
      <c r="E115" s="623"/>
      <c r="F115" s="623"/>
      <c r="G115" s="623"/>
      <c r="H115" s="623"/>
    </row>
    <row r="116" spans="1:8" ht="16.5" x14ac:dyDescent="0.3">
      <c r="A116" s="624"/>
      <c r="B116" s="623"/>
      <c r="C116" s="623"/>
      <c r="D116" s="623"/>
      <c r="E116" s="623"/>
      <c r="F116" s="623"/>
      <c r="G116" s="623"/>
      <c r="H116" s="623"/>
    </row>
    <row r="117" spans="1:8" ht="16.5" x14ac:dyDescent="0.3">
      <c r="A117" s="624"/>
      <c r="B117" s="623"/>
      <c r="C117" s="623"/>
      <c r="D117" s="623"/>
      <c r="E117" s="623"/>
      <c r="F117" s="623"/>
      <c r="G117" s="623"/>
      <c r="H117" s="623"/>
    </row>
    <row r="118" spans="1:8" x14ac:dyDescent="0.2">
      <c r="A118" s="622"/>
      <c r="B118" s="623"/>
      <c r="C118" s="623"/>
      <c r="D118" s="623"/>
      <c r="E118" s="623"/>
      <c r="F118" s="623"/>
      <c r="G118" s="623"/>
      <c r="H118" s="623"/>
    </row>
    <row r="119" spans="1:8" x14ac:dyDescent="0.2">
      <c r="A119" s="625" t="s">
        <v>544</v>
      </c>
      <c r="B119" s="755" t="s">
        <v>169</v>
      </c>
      <c r="C119" s="755"/>
      <c r="D119" s="755"/>
      <c r="E119" s="755" t="s">
        <v>545</v>
      </c>
      <c r="F119" s="755"/>
      <c r="G119" s="755" t="s">
        <v>546</v>
      </c>
      <c r="H119" s="755"/>
    </row>
    <row r="120" spans="1:8" x14ac:dyDescent="0.2">
      <c r="A120" s="626" t="s">
        <v>547</v>
      </c>
      <c r="B120" s="756" t="s">
        <v>171</v>
      </c>
      <c r="C120" s="756"/>
      <c r="D120" s="756"/>
      <c r="E120" s="756" t="s">
        <v>548</v>
      </c>
      <c r="F120" s="756"/>
      <c r="G120" s="756" t="s">
        <v>549</v>
      </c>
      <c r="H120" s="756"/>
    </row>
    <row r="121" spans="1:8" x14ac:dyDescent="0.2">
      <c r="A121" s="626"/>
      <c r="B121" s="623"/>
      <c r="C121" s="623"/>
      <c r="D121" s="621"/>
      <c r="E121" s="621"/>
      <c r="F121" s="621"/>
      <c r="G121" s="622"/>
      <c r="H121" s="623"/>
    </row>
    <row r="122" spans="1:8" x14ac:dyDescent="0.2">
      <c r="A122" s="626"/>
      <c r="B122" s="623"/>
      <c r="C122" s="623"/>
      <c r="D122" s="621"/>
      <c r="E122" s="621"/>
      <c r="F122" s="621"/>
      <c r="G122" s="622"/>
      <c r="H122" s="623"/>
    </row>
    <row r="123" spans="1:8" x14ac:dyDescent="0.2">
      <c r="A123" s="626"/>
      <c r="B123" s="623"/>
      <c r="C123" s="623"/>
      <c r="D123" s="621"/>
      <c r="E123" s="621"/>
      <c r="F123" s="621"/>
      <c r="G123" s="622"/>
      <c r="H123" s="623"/>
    </row>
    <row r="124" spans="1:8" x14ac:dyDescent="0.2">
      <c r="A124" s="626"/>
      <c r="B124" s="623"/>
      <c r="C124" s="623"/>
      <c r="D124" s="621"/>
      <c r="E124" s="621"/>
      <c r="F124" s="621"/>
      <c r="G124" s="622"/>
      <c r="H124" s="623"/>
    </row>
    <row r="125" spans="1:8" ht="11.25" customHeight="1" x14ac:dyDescent="0.2">
      <c r="A125" s="756" t="s">
        <v>550</v>
      </c>
      <c r="B125" s="756"/>
      <c r="C125" s="623"/>
      <c r="D125" s="623"/>
      <c r="E125" s="623"/>
      <c r="F125" s="623"/>
      <c r="G125" s="623"/>
      <c r="H125" s="623"/>
    </row>
    <row r="126" spans="1:8" x14ac:dyDescent="0.2">
      <c r="A126" s="621"/>
      <c r="B126" s="621"/>
      <c r="C126" s="623"/>
      <c r="D126" s="623"/>
      <c r="E126" s="623"/>
      <c r="F126" s="623"/>
      <c r="G126" s="623"/>
      <c r="H126" s="623"/>
    </row>
    <row r="127" spans="1:8" x14ac:dyDescent="0.2">
      <c r="A127" s="621"/>
      <c r="B127" s="621"/>
      <c r="C127" s="623"/>
      <c r="D127" s="623"/>
      <c r="E127" s="623"/>
      <c r="F127" s="623"/>
      <c r="G127" s="623"/>
      <c r="H127" s="623"/>
    </row>
    <row r="128" spans="1:8" x14ac:dyDescent="0.2">
      <c r="A128" s="755" t="s">
        <v>168</v>
      </c>
      <c r="B128" s="755"/>
      <c r="C128" s="755"/>
      <c r="D128" s="755"/>
      <c r="E128" s="755"/>
      <c r="F128" s="755"/>
      <c r="G128" s="755"/>
      <c r="H128" s="755"/>
    </row>
    <row r="129" spans="1:8" x14ac:dyDescent="0.2">
      <c r="A129" s="756" t="s">
        <v>551</v>
      </c>
      <c r="B129" s="756"/>
      <c r="C129" s="756"/>
      <c r="D129" s="756"/>
      <c r="E129" s="756"/>
      <c r="F129" s="756"/>
      <c r="G129" s="756"/>
      <c r="H129" s="756"/>
    </row>
    <row r="130" spans="1:8" x14ac:dyDescent="0.2">
      <c r="A130" s="622"/>
      <c r="B130" s="623"/>
      <c r="C130" s="623"/>
      <c r="D130" s="623"/>
      <c r="E130" s="623"/>
      <c r="F130" s="623"/>
      <c r="G130" s="623"/>
      <c r="H130" s="623"/>
    </row>
    <row r="131" spans="1:8" x14ac:dyDescent="0.2">
      <c r="A131" s="622"/>
      <c r="B131" s="623"/>
      <c r="C131" s="623"/>
      <c r="D131" s="623"/>
      <c r="E131" s="623"/>
      <c r="F131" s="623"/>
      <c r="G131" s="623"/>
      <c r="H131" s="623"/>
    </row>
    <row r="132" spans="1:8" x14ac:dyDescent="0.2">
      <c r="A132" s="622"/>
      <c r="B132" s="623"/>
      <c r="C132" s="623"/>
      <c r="D132" s="623"/>
      <c r="E132" s="623"/>
      <c r="F132" s="623"/>
      <c r="G132" s="623"/>
      <c r="H132" s="623"/>
    </row>
  </sheetData>
  <mergeCells count="25">
    <mergeCell ref="A128:H128"/>
    <mergeCell ref="A129:H129"/>
    <mergeCell ref="B119:D119"/>
    <mergeCell ref="E119:F119"/>
    <mergeCell ref="G119:H119"/>
    <mergeCell ref="B120:D120"/>
    <mergeCell ref="E120:F120"/>
    <mergeCell ref="G120:H120"/>
    <mergeCell ref="A125:B125"/>
    <mergeCell ref="A75:H75"/>
    <mergeCell ref="A76:H76"/>
    <mergeCell ref="A77:H77"/>
    <mergeCell ref="A78:A81"/>
    <mergeCell ref="C78:C81"/>
    <mergeCell ref="E78:G78"/>
    <mergeCell ref="E79:E80"/>
    <mergeCell ref="F79:F80"/>
    <mergeCell ref="A3:H3"/>
    <mergeCell ref="A4:H4"/>
    <mergeCell ref="A5:H5"/>
    <mergeCell ref="A6:A9"/>
    <mergeCell ref="C6:C9"/>
    <mergeCell ref="E6:G6"/>
    <mergeCell ref="E7:E8"/>
    <mergeCell ref="F7:F8"/>
  </mergeCells>
  <pageMargins left="0.47244094488188981" right="0" top="0.65" bottom="0.39370078740157483" header="0.23622047244094491" footer="0.23622047244094491"/>
  <pageSetup paperSize="5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mo,sb,mpdc,mto,ass </vt:lpstr>
      <vt:lpstr>dswd,da,ms</vt:lpstr>
      <vt:lpstr>mbo,mcr,acctg,gso</vt:lpstr>
      <vt:lpstr>eng'g,rhu,drrm</vt:lpstr>
      <vt:lpstr>market</vt:lpstr>
      <vt:lpstr>lgu matalam</vt:lpstr>
      <vt:lpstr>Form 1 - Summary</vt:lpstr>
      <vt:lpstr>Form 1 Summary Market</vt:lpstr>
      <vt:lpstr>_A75000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User</cp:lastModifiedBy>
  <cp:lastPrinted>2021-04-08T02:21:15Z</cp:lastPrinted>
  <dcterms:created xsi:type="dcterms:W3CDTF">2018-02-06T07:12:27Z</dcterms:created>
  <dcterms:modified xsi:type="dcterms:W3CDTF">2021-04-08T02:25:13Z</dcterms:modified>
</cp:coreProperties>
</file>